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888" yWindow="0" windowWidth="20400" windowHeight="7752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Print_Area" localSheetId="1">'F6a'!$A$1:$G$154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<sst xmlns="http://schemas.openxmlformats.org/spreadsheetml/2006/main" count="298" uniqueCount="154">
  <si>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</si>
  <si>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</si>
  <si>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</si>
  <si>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</si>
  <si>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</si>
  <si>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</si>
  <si>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</si>
  <si>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</si>
  <si>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</si>
  <si>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</si>
  <si>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</si>
  <si>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</si>
  <si>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</si>
  <si>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</si>
  <si>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</si>
  <si>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</si>
  <si>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</si>
  <si>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</si>
  <si>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</si>
  <si>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</si>
  <si>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</si>
  <si>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</si>
  <si>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</si>
  <si>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</si>
  <si>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</si>
  <si>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</si>
  <si>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</si>
  <si>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</si>
  <si>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</si>
  <si>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</si>
  <si>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</si>
  <si>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</si>
  <si>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</si>
  <si>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</si>
  <si>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</si>
  <si>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</si>
  <si>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</si>
  <si>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</si>
  <si>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</si>
  <si>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</si>
  <si>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</si>
  <si>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</si>
  <si>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</si>
  <si>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</si>
  <si>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</si>
  <si>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</si>
  <si>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</si>
  <si>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</si>
  <si>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</si>
  <si>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</si>
  <si>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</si>
  <si>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</si>
  <si>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</si>
  <si>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</si>
  <si>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</si>
  <si>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</si>
  <si>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</si>
  <si>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</si>
  <si>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</si>
  <si>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</si>
  <si>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</si>
  <si>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</si>
  <si>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</si>
  <si>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</si>
  <si>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</si>
  <si>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</si>
  <si>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</si>
  <si>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</si>
  <si>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</si>
  <si>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</si>
  <si>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</si>
  <si>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</si>
  <si>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</si>
  <si>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</si>
  <si>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</si>
  <si>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</si>
  <si>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</si>
  <si>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</si>
  <si>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</si>
  <si>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</si>
  <si>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</si>
  <si>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</si>
  <si>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</si>
  <si>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</si>
  <si>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</si>
  <si>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</si>
  <si>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</si>
  <si>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</si>
  <si>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</si>
  <si>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</si>
  <si>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</si>
  <si>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</si>
  <si>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</si>
  <si>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</si>
  <si>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</si>
  <si>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</si>
  <si>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</si>
  <si>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</si>
  <si>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</si>
  <si>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</si>
  <si>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</si>
  <si>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</si>
  <si>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</si>
  <si>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</si>
  <si>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</si>
  <si>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</si>
  <si>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</si>
  <si>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</si>
  <si>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</si>
  <si>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</si>
  <si>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</si>
  <si>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</si>
  <si>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</si>
  <si>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</si>
  <si>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</si>
  <si>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</si>
  <si>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</si>
  <si>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</si>
  <si>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</si>
  <si>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</si>
  <si>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</si>
  <si>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</si>
  <si>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</si>
  <si>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</si>
  <si>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</si>
  <si>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</si>
  <si>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</si>
  <si>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</si>
  <si>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</si>
  <si>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</si>
  <si>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</si>
  <si>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</si>
  <si>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</si>
  <si>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</si>
  <si>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</si>
  <si>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</si>
  <si>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</si>
  <si>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</si>
  <si>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</si>
  <si>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</si>
  <si>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</si>
  <si>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</si>
  <si>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</si>
  <si>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</si>
  <si>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</si>
  <si>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</si>
  <si>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</si>
  <si>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</si>
  <si>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</si>
  <si>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               </t>
  </si>
  <si>
    <t>Estado Analítico del Ejercicio del Presupuesto de Egresos Detallado - LDF
Clasificación por Objeto del Gasto (Capítulo y Concepto)
Del 1 de enero al 31 de diciembre de 2016 (b)
(PESOS)</t>
  </si>
  <si>
    <t>MUNICIPIO DE LEÓN
Estado Analítico del Ejercicio del Presupuesto de Egresos Detallado - LDF
Clasificación Administrativa
Del 1 de Enero al 31 de Diciembre de 2016
(PESOS)</t>
  </si>
  <si>
    <t>NOMBRE DEL ENTE PÚBLICO (a)
Estado Analítico del Ejercicio del Presupuesto de Egresos Detallado - LDF
Clasificación Funcional (Finalidad y Función)
Del 1 de Enero Al 31 de Diciembre de 2016
(PESOS)</t>
  </si>
  <si>
    <t>MUNICIPIO DE LEÓN
Estado Analítico del Ejercicio del Presupuesto de Egresos Detallado - LDF
Clasificación de Servicios Personales por Categoría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</si>
</sst>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0"/>
      <name val="}"/>
      <family val="2"/>
    </font>
    <font>
      <sz val="10"/>
      <color theme="1"/>
      <name val="}"/>
      <family val="2"/>
    </font>
    <font>
      <b/>
      <sz val="8"/>
      <color theme="1"/>
      <name val="}"/>
      <family val="2"/>
    </font>
    <font>
      <sz val="8"/>
      <color theme="1"/>
      <name val="}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2"/>
    </xf>
    <xf numFmtId="4" fontId="5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4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/>
    </xf>
    <xf numFmtId="0" fontId="7" fillId="0" borderId="0" xfId="20" applyProtection="1">
      <alignment/>
      <protection locked="0"/>
    </xf>
    <xf numFmtId="0" fontId="7" fillId="0" borderId="0" xfId="20">
      <alignment/>
      <protection/>
    </xf>
    <xf numFmtId="0" fontId="9" fillId="0" borderId="0" xfId="20" applyFont="1">
      <alignment/>
      <protection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1</xdr:row>
      <xdr:rowOff>9525</xdr:rowOff>
    </xdr:to>
    <xdr:pic>
      <xdr:nvPicPr>
        <xdr:cNvPr id="2" name="Imagen 2" descr="Logo 2015-20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14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/>
  </sheetViews>
  <sheetFormatPr defaultColWidth="12" defaultRowHeight="12.75"/>
  <cols>
    <col min="1" max="16384" width="12" style="43" customWidth="1"/>
  </cols>
  <sheetData>
    <row r="1" spans="1:2" ht="12.75">
      <c r="A1" s="42"/>
      <c r="B1" s="42"/>
    </row>
    <row r="2020" ht="12.75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view="pageBreakPreview" zoomScaleSheetLayoutView="100" workbookViewId="0" topLeftCell="A1">
      <pane ySplit="3" topLeftCell="A4" activePane="bottomLeft" state="frozen"/>
      <selection pane="bottomLeft" activeCell="A7" sqref="A7"/>
    </sheetView>
  </sheetViews>
  <sheetFormatPr defaultColWidth="12" defaultRowHeight="12.75"/>
  <cols>
    <col min="1" max="1" width="90.83203125" style="1" customWidth="1"/>
    <col min="2" max="2" width="17.66015625" style="1" bestFit="1" customWidth="1"/>
    <col min="3" max="3" width="17.33203125" style="1" bestFit="1" customWidth="1"/>
    <col min="4" max="6" width="17.66015625" style="1" bestFit="1" customWidth="1"/>
    <col min="7" max="7" width="17.66015625" style="1" customWidth="1"/>
    <col min="8" max="16384" width="12" style="1" customWidth="1"/>
  </cols>
  <sheetData>
    <row r="1" spans="1:7" ht="51.6" customHeight="1">
      <c r="A1" s="45" t="s">
        <v>150</v>
      </c>
      <c r="B1" s="46"/>
      <c r="C1" s="46"/>
      <c r="D1" s="46"/>
      <c r="E1" s="46"/>
      <c r="F1" s="46"/>
      <c r="G1" s="47"/>
    </row>
    <row r="2" spans="1:7" ht="12.75">
      <c r="A2" s="2"/>
      <c r="B2" s="48" t="s">
        <v>0</v>
      </c>
      <c r="C2" s="48"/>
      <c r="D2" s="48"/>
      <c r="E2" s="48"/>
      <c r="F2" s="48"/>
      <c r="G2" s="2"/>
    </row>
    <row r="3" spans="1:7" ht="20.4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12.75">
      <c r="A4" s="6" t="s">
        <v>8</v>
      </c>
      <c r="B4" s="7">
        <f>B5+B13+B23+B33+B43+B53+B57+B66+B70</f>
        <v>3045604460.88</v>
      </c>
      <c r="C4" s="7">
        <f aca="true" t="shared" si="0" ref="C4:G4">C5+C13+C23+C33+C43+C53+C57+C66+C70</f>
        <v>903250745.0600001</v>
      </c>
      <c r="D4" s="7">
        <f t="shared" si="0"/>
        <v>3948855205.7999997</v>
      </c>
      <c r="E4" s="7">
        <f t="shared" si="0"/>
        <v>3372772340.080001</v>
      </c>
      <c r="F4" s="7">
        <f t="shared" si="0"/>
        <v>3356467953.149999</v>
      </c>
      <c r="G4" s="7">
        <f t="shared" si="0"/>
        <v>576082865.7199993</v>
      </c>
    </row>
    <row r="5" spans="1:7" ht="12.75">
      <c r="A5" s="8" t="s">
        <v>9</v>
      </c>
      <c r="B5" s="9">
        <f>SUM(B6:B12)</f>
        <v>1739406487.84</v>
      </c>
      <c r="C5" s="9">
        <f aca="true" t="shared" si="1" ref="C5:G5">SUM(C6:C12)</f>
        <v>21482089.38999998</v>
      </c>
      <c r="D5" s="9">
        <f t="shared" si="1"/>
        <v>1760893493.73</v>
      </c>
      <c r="E5" s="9">
        <f t="shared" si="1"/>
        <v>1655258868.630001</v>
      </c>
      <c r="F5" s="9">
        <f t="shared" si="1"/>
        <v>1663719807.02</v>
      </c>
      <c r="G5" s="9">
        <f t="shared" si="1"/>
        <v>105634625.09999897</v>
      </c>
    </row>
    <row r="6" spans="1:7" ht="12.75">
      <c r="A6" s="10" t="s">
        <v>10</v>
      </c>
      <c r="B6" s="11">
        <v>739074941.22</v>
      </c>
      <c r="C6" s="11">
        <v>-2527275.270000018</v>
      </c>
      <c r="D6" s="11">
        <v>737765971.7799997</v>
      </c>
      <c r="E6" s="11">
        <v>721397480.4000003</v>
      </c>
      <c r="F6" s="11">
        <v>727613223.1399999</v>
      </c>
      <c r="G6" s="11">
        <f>D6-E6</f>
        <v>16368491.3799994</v>
      </c>
    </row>
    <row r="7" spans="1:7" ht="12.75">
      <c r="A7" s="10" t="s">
        <v>11</v>
      </c>
      <c r="B7" s="11">
        <v>11382908.74</v>
      </c>
      <c r="C7" s="11">
        <v>5334729.96</v>
      </c>
      <c r="D7" s="11">
        <v>16779762.279999997</v>
      </c>
      <c r="E7" s="11">
        <v>16039284.26</v>
      </c>
      <c r="F7" s="11">
        <v>16136220.399999999</v>
      </c>
      <c r="G7" s="11">
        <f aca="true" t="shared" si="2" ref="G7:G70">D7-E7</f>
        <v>740478.0199999977</v>
      </c>
    </row>
    <row r="8" spans="1:7" ht="12.75">
      <c r="A8" s="10" t="s">
        <v>12</v>
      </c>
      <c r="B8" s="11">
        <v>178757174.06</v>
      </c>
      <c r="C8" s="11">
        <v>11847687.870000012</v>
      </c>
      <c r="D8" s="11">
        <v>190530618.85000002</v>
      </c>
      <c r="E8" s="11">
        <v>177604979.13000003</v>
      </c>
      <c r="F8" s="11">
        <v>177134330.79999995</v>
      </c>
      <c r="G8" s="11">
        <f t="shared" si="2"/>
        <v>12925639.719999999</v>
      </c>
    </row>
    <row r="9" spans="1:7" ht="12.75">
      <c r="A9" s="10" t="s">
        <v>13</v>
      </c>
      <c r="B9" s="11">
        <v>319887443.6</v>
      </c>
      <c r="C9" s="11">
        <v>-17016011.610000003</v>
      </c>
      <c r="D9" s="11">
        <v>301726281.55</v>
      </c>
      <c r="E9" s="11">
        <v>263114840.97000006</v>
      </c>
      <c r="F9" s="11">
        <v>263106614.1600001</v>
      </c>
      <c r="G9" s="11">
        <f t="shared" si="2"/>
        <v>38611440.57999995</v>
      </c>
    </row>
    <row r="10" spans="1:7" ht="12.75">
      <c r="A10" s="10" t="s">
        <v>14</v>
      </c>
      <c r="B10" s="11">
        <v>490304020.2200001</v>
      </c>
      <c r="C10" s="11">
        <v>23842958.439999986</v>
      </c>
      <c r="D10" s="11">
        <v>514090859.2700002</v>
      </c>
      <c r="E10" s="11">
        <v>477102283.8700006</v>
      </c>
      <c r="F10" s="11">
        <v>479729418.5200001</v>
      </c>
      <c r="G10" s="11">
        <f t="shared" si="2"/>
        <v>36988575.39999962</v>
      </c>
    </row>
    <row r="11" spans="1:7" ht="12.75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 ht="12.75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 ht="12.75">
      <c r="A13" s="8" t="s">
        <v>17</v>
      </c>
      <c r="B13" s="9">
        <f>SUM(B14:B22)</f>
        <v>210759801.67000002</v>
      </c>
      <c r="C13" s="9">
        <f aca="true" t="shared" si="3" ref="C13:F13">SUM(C14:C22)</f>
        <v>41460149.03999999</v>
      </c>
      <c r="D13" s="9">
        <f t="shared" si="3"/>
        <v>252215034.05999997</v>
      </c>
      <c r="E13" s="9">
        <f t="shared" si="3"/>
        <v>195291620.23000002</v>
      </c>
      <c r="F13" s="9">
        <f t="shared" si="3"/>
        <v>190656152.33999997</v>
      </c>
      <c r="G13" s="9">
        <f t="shared" si="2"/>
        <v>56923413.82999995</v>
      </c>
    </row>
    <row r="14" spans="1:7" ht="12.75">
      <c r="A14" s="10" t="s">
        <v>18</v>
      </c>
      <c r="B14" s="11">
        <v>13929648.020000001</v>
      </c>
      <c r="C14" s="11">
        <v>340039.35000000003</v>
      </c>
      <c r="D14" s="11">
        <v>14265583.19</v>
      </c>
      <c r="E14" s="11">
        <v>11864417.499999994</v>
      </c>
      <c r="F14" s="11">
        <v>11789543.889999995</v>
      </c>
      <c r="G14" s="11">
        <f t="shared" si="2"/>
        <v>2401165.690000005</v>
      </c>
    </row>
    <row r="15" spans="1:7" ht="12.75">
      <c r="A15" s="10" t="s">
        <v>19</v>
      </c>
      <c r="B15" s="11">
        <v>10748069.91</v>
      </c>
      <c r="C15" s="11">
        <v>1588974.0900000003</v>
      </c>
      <c r="D15" s="11">
        <v>12337044.000000002</v>
      </c>
      <c r="E15" s="11">
        <v>9562234.520000003</v>
      </c>
      <c r="F15" s="11">
        <v>9176928.13</v>
      </c>
      <c r="G15" s="11">
        <f t="shared" si="2"/>
        <v>2774809.4799999986</v>
      </c>
    </row>
    <row r="16" spans="1:7" ht="12.75">
      <c r="A16" s="10" t="s">
        <v>20</v>
      </c>
      <c r="B16" s="11">
        <v>401335</v>
      </c>
      <c r="C16" s="11">
        <v>-19146.600000000006</v>
      </c>
      <c r="D16" s="11">
        <v>382188.4</v>
      </c>
      <c r="E16" s="11">
        <v>203768.39</v>
      </c>
      <c r="F16" s="11">
        <v>199248.88</v>
      </c>
      <c r="G16" s="11">
        <f t="shared" si="2"/>
        <v>178420.01</v>
      </c>
    </row>
    <row r="17" spans="1:7" ht="12.75">
      <c r="A17" s="10" t="s">
        <v>21</v>
      </c>
      <c r="B17" s="11">
        <v>4968052.279999999</v>
      </c>
      <c r="C17" s="11">
        <v>16695571.329999998</v>
      </c>
      <c r="D17" s="11">
        <v>21662866.029999997</v>
      </c>
      <c r="E17" s="11">
        <v>13457879.679999996</v>
      </c>
      <c r="F17" s="11">
        <v>12456290.809999995</v>
      </c>
      <c r="G17" s="11">
        <f t="shared" si="2"/>
        <v>8204986.3500000015</v>
      </c>
    </row>
    <row r="18" spans="1:7" ht="12.75">
      <c r="A18" s="10" t="s">
        <v>22</v>
      </c>
      <c r="B18" s="11">
        <v>3369771.67</v>
      </c>
      <c r="C18" s="11">
        <v>1472212.9700000002</v>
      </c>
      <c r="D18" s="11">
        <v>4841984.640000001</v>
      </c>
      <c r="E18" s="11">
        <v>2892177.6700000004</v>
      </c>
      <c r="F18" s="11">
        <v>2865086.97</v>
      </c>
      <c r="G18" s="11">
        <f t="shared" si="2"/>
        <v>1949806.9700000002</v>
      </c>
    </row>
    <row r="19" spans="1:7" ht="12.75">
      <c r="A19" s="10" t="s">
        <v>23</v>
      </c>
      <c r="B19" s="11">
        <v>121931364.88000001</v>
      </c>
      <c r="C19" s="11">
        <v>-7862625.050000002</v>
      </c>
      <c r="D19" s="11">
        <v>114068684.93999998</v>
      </c>
      <c r="E19" s="11">
        <v>101654680.51000004</v>
      </c>
      <c r="F19" s="11">
        <v>98870865.11999999</v>
      </c>
      <c r="G19" s="11">
        <f t="shared" si="2"/>
        <v>12414004.429999948</v>
      </c>
    </row>
    <row r="20" spans="1:7" ht="12.75">
      <c r="A20" s="10" t="s">
        <v>24</v>
      </c>
      <c r="B20" s="11">
        <v>8589408</v>
      </c>
      <c r="C20" s="11">
        <v>2348605.2899999996</v>
      </c>
      <c r="D20" s="11">
        <v>10938013.290000001</v>
      </c>
      <c r="E20" s="11">
        <v>7042161.269999999</v>
      </c>
      <c r="F20" s="11">
        <v>7005203.669999999</v>
      </c>
      <c r="G20" s="11">
        <f t="shared" si="2"/>
        <v>3895852.0200000023</v>
      </c>
    </row>
    <row r="21" spans="1:7" ht="12.75">
      <c r="A21" s="10" t="s">
        <v>25</v>
      </c>
      <c r="B21" s="11">
        <v>549250</v>
      </c>
      <c r="C21" s="11">
        <v>228128</v>
      </c>
      <c r="D21" s="11">
        <v>777378</v>
      </c>
      <c r="E21" s="11">
        <v>284761.51</v>
      </c>
      <c r="F21" s="11">
        <v>284761.51</v>
      </c>
      <c r="G21" s="11">
        <f t="shared" si="2"/>
        <v>492616.49</v>
      </c>
    </row>
    <row r="22" spans="1:7" ht="12.75">
      <c r="A22" s="10" t="s">
        <v>26</v>
      </c>
      <c r="B22" s="11">
        <v>46272901.91000001</v>
      </c>
      <c r="C22" s="11">
        <v>26668389.659999993</v>
      </c>
      <c r="D22" s="11">
        <v>72941291.57</v>
      </c>
      <c r="E22" s="11">
        <v>48329539.17999999</v>
      </c>
      <c r="F22" s="11">
        <v>48008223.36</v>
      </c>
      <c r="G22" s="11">
        <f t="shared" si="2"/>
        <v>24611752.39</v>
      </c>
    </row>
    <row r="23" spans="1:7" ht="12.75">
      <c r="A23" s="8" t="s">
        <v>27</v>
      </c>
      <c r="B23" s="9">
        <f>SUM(B24:B32)</f>
        <v>639087639.7700001</v>
      </c>
      <c r="C23" s="9">
        <f aca="true" t="shared" si="4" ref="C23:F23">SUM(C24:C32)</f>
        <v>93095912.56000003</v>
      </c>
      <c r="D23" s="9">
        <f t="shared" si="4"/>
        <v>732183552.3299999</v>
      </c>
      <c r="E23" s="9">
        <f t="shared" si="4"/>
        <v>628951761.1199998</v>
      </c>
      <c r="F23" s="9">
        <f t="shared" si="4"/>
        <v>621592748.5799998</v>
      </c>
      <c r="G23" s="9">
        <f t="shared" si="2"/>
        <v>103231791.21000016</v>
      </c>
    </row>
    <row r="24" spans="1:7" ht="12.75">
      <c r="A24" s="10" t="s">
        <v>28</v>
      </c>
      <c r="B24" s="11">
        <v>231622794.12</v>
      </c>
      <c r="C24" s="11">
        <v>36816124.3</v>
      </c>
      <c r="D24" s="11">
        <v>268436786.91999996</v>
      </c>
      <c r="E24" s="11">
        <v>255283372.64999998</v>
      </c>
      <c r="F24" s="11">
        <v>253865520.84999993</v>
      </c>
      <c r="G24" s="11">
        <f t="shared" si="2"/>
        <v>13153414.26999998</v>
      </c>
    </row>
    <row r="25" spans="1:7" ht="12.75">
      <c r="A25" s="10" t="s">
        <v>29</v>
      </c>
      <c r="B25" s="11">
        <v>35910964.150000006</v>
      </c>
      <c r="C25" s="11">
        <v>-6334454.680000001</v>
      </c>
      <c r="D25" s="11">
        <v>29578640.969999995</v>
      </c>
      <c r="E25" s="11">
        <v>23575553.520000003</v>
      </c>
      <c r="F25" s="11">
        <v>23404432.99</v>
      </c>
      <c r="G25" s="11">
        <f t="shared" si="2"/>
        <v>6003087.449999992</v>
      </c>
    </row>
    <row r="26" spans="1:7" ht="12.75">
      <c r="A26" s="10" t="s">
        <v>30</v>
      </c>
      <c r="B26" s="11">
        <v>54690025.650000006</v>
      </c>
      <c r="C26" s="11">
        <v>25878235.05000001</v>
      </c>
      <c r="D26" s="11">
        <v>80669567.47999999</v>
      </c>
      <c r="E26" s="11">
        <v>52442146.269999996</v>
      </c>
      <c r="F26" s="11">
        <v>52118576.74</v>
      </c>
      <c r="G26" s="11">
        <f t="shared" si="2"/>
        <v>28227421.209999993</v>
      </c>
    </row>
    <row r="27" spans="1:7" ht="12.75">
      <c r="A27" s="10" t="s">
        <v>31</v>
      </c>
      <c r="B27" s="11">
        <v>24330841.14</v>
      </c>
      <c r="C27" s="11">
        <v>5488291.779999999</v>
      </c>
      <c r="D27" s="11">
        <v>29819132.919999998</v>
      </c>
      <c r="E27" s="11">
        <v>27856499.709999993</v>
      </c>
      <c r="F27" s="11">
        <v>27135533.15</v>
      </c>
      <c r="G27" s="11">
        <f t="shared" si="2"/>
        <v>1962633.2100000046</v>
      </c>
    </row>
    <row r="28" spans="1:7" ht="12.75">
      <c r="A28" s="10" t="s">
        <v>32</v>
      </c>
      <c r="B28" s="11">
        <v>112673934.01999998</v>
      </c>
      <c r="C28" s="11">
        <v>12893271.960000003</v>
      </c>
      <c r="D28" s="11">
        <v>125563494.39999999</v>
      </c>
      <c r="E28" s="11">
        <v>94995048.25999996</v>
      </c>
      <c r="F28" s="11">
        <v>92275061.41999994</v>
      </c>
      <c r="G28" s="11">
        <f t="shared" si="2"/>
        <v>30568446.14000003</v>
      </c>
    </row>
    <row r="29" spans="1:7" ht="12.75">
      <c r="A29" s="10" t="s">
        <v>33</v>
      </c>
      <c r="B29" s="11">
        <v>55840837.36</v>
      </c>
      <c r="C29" s="11">
        <v>12260252.850000001</v>
      </c>
      <c r="D29" s="11">
        <v>68085295.54999998</v>
      </c>
      <c r="E29" s="11">
        <v>62728220.57999997</v>
      </c>
      <c r="F29" s="11">
        <v>62806949.159999974</v>
      </c>
      <c r="G29" s="11">
        <f t="shared" si="2"/>
        <v>5357074.970000014</v>
      </c>
    </row>
    <row r="30" spans="1:7" ht="12.75">
      <c r="A30" s="10" t="s">
        <v>34</v>
      </c>
      <c r="B30" s="11">
        <v>3967809.88</v>
      </c>
      <c r="C30" s="11">
        <v>-637813.72</v>
      </c>
      <c r="D30" s="11">
        <v>3319996.160000001</v>
      </c>
      <c r="E30" s="11">
        <v>2105167.63</v>
      </c>
      <c r="F30" s="11">
        <v>2105091.63</v>
      </c>
      <c r="G30" s="11">
        <f t="shared" si="2"/>
        <v>1214828.5300000012</v>
      </c>
    </row>
    <row r="31" spans="1:7" ht="12.75">
      <c r="A31" s="10" t="s">
        <v>35</v>
      </c>
      <c r="B31" s="11">
        <v>28378519.509999998</v>
      </c>
      <c r="C31" s="11">
        <v>2263276.5099999993</v>
      </c>
      <c r="D31" s="11">
        <v>30575153.139999993</v>
      </c>
      <c r="E31" s="11">
        <v>23991351.959999997</v>
      </c>
      <c r="F31" s="11">
        <v>22347403.620000005</v>
      </c>
      <c r="G31" s="11">
        <f t="shared" si="2"/>
        <v>6583801.179999996</v>
      </c>
    </row>
    <row r="32" spans="1:7" ht="12.75">
      <c r="A32" s="10" t="s">
        <v>36</v>
      </c>
      <c r="B32" s="11">
        <v>91671913.94000004</v>
      </c>
      <c r="C32" s="11">
        <v>4468728.51</v>
      </c>
      <c r="D32" s="11">
        <v>96135484.79000007</v>
      </c>
      <c r="E32" s="11">
        <v>85974400.53999999</v>
      </c>
      <c r="F32" s="11">
        <v>85534179.02000001</v>
      </c>
      <c r="G32" s="11">
        <f t="shared" si="2"/>
        <v>10161084.250000075</v>
      </c>
    </row>
    <row r="33" spans="1:7" ht="12.75">
      <c r="A33" s="8" t="s">
        <v>37</v>
      </c>
      <c r="B33" s="9">
        <f>SUM(B34:B42)</f>
        <v>362795650.47000015</v>
      </c>
      <c r="C33" s="9">
        <f aca="true" t="shared" si="5" ref="C33:F33">SUM(C34:C42)</f>
        <v>167634084.44</v>
      </c>
      <c r="D33" s="9">
        <f t="shared" si="5"/>
        <v>530429734.91</v>
      </c>
      <c r="E33" s="9">
        <f t="shared" si="5"/>
        <v>503359370.05999994</v>
      </c>
      <c r="F33" s="9">
        <f t="shared" si="5"/>
        <v>495834837.1</v>
      </c>
      <c r="G33" s="9">
        <f t="shared" si="2"/>
        <v>27070364.850000083</v>
      </c>
    </row>
    <row r="34" spans="1:7" ht="12.75">
      <c r="A34" s="10" t="s">
        <v>38</v>
      </c>
      <c r="B34" s="11">
        <v>300000</v>
      </c>
      <c r="C34" s="11">
        <v>4250000</v>
      </c>
      <c r="D34" s="11">
        <v>4550000</v>
      </c>
      <c r="E34" s="11">
        <v>4550000</v>
      </c>
      <c r="F34" s="11">
        <v>4550000</v>
      </c>
      <c r="G34" s="11">
        <f t="shared" si="2"/>
        <v>0</v>
      </c>
    </row>
    <row r="35" spans="1:7" ht="12.75">
      <c r="A35" s="10" t="s">
        <v>39</v>
      </c>
      <c r="B35" s="11">
        <v>320864381.7000001</v>
      </c>
      <c r="C35" s="11">
        <v>103701905.22999999</v>
      </c>
      <c r="D35" s="11">
        <v>424566286.93</v>
      </c>
      <c r="E35" s="11">
        <v>411397538.77</v>
      </c>
      <c r="F35" s="11">
        <v>411644995.76000005</v>
      </c>
      <c r="G35" s="11">
        <f t="shared" si="2"/>
        <v>13168748.160000026</v>
      </c>
    </row>
    <row r="36" spans="1:7" ht="12.75">
      <c r="A36" s="10" t="s">
        <v>40</v>
      </c>
      <c r="B36" s="11">
        <v>7215000</v>
      </c>
      <c r="C36" s="11">
        <v>38577320.980000004</v>
      </c>
      <c r="D36" s="11">
        <v>45792320.980000004</v>
      </c>
      <c r="E36" s="11">
        <v>43138352.19</v>
      </c>
      <c r="F36" s="11">
        <v>36532529.019999996</v>
      </c>
      <c r="G36" s="11">
        <f t="shared" si="2"/>
        <v>2653968.7900000066</v>
      </c>
    </row>
    <row r="37" spans="1:7" ht="12.75">
      <c r="A37" s="10" t="s">
        <v>41</v>
      </c>
      <c r="B37" s="11">
        <v>33101631.36</v>
      </c>
      <c r="C37" s="11">
        <v>21604858.230000004</v>
      </c>
      <c r="D37" s="11">
        <v>54706489.59</v>
      </c>
      <c r="E37" s="11">
        <v>43467392.21</v>
      </c>
      <c r="F37" s="11">
        <v>42301225.43000001</v>
      </c>
      <c r="G37" s="11">
        <f t="shared" si="2"/>
        <v>11239097.380000003</v>
      </c>
    </row>
    <row r="38" spans="1:7" ht="12.75">
      <c r="A38" s="10" t="s">
        <v>42</v>
      </c>
      <c r="B38" s="11">
        <v>1314637.41</v>
      </c>
      <c r="C38" s="11">
        <v>-499999.9999999999</v>
      </c>
      <c r="D38" s="11">
        <v>814637.41</v>
      </c>
      <c r="E38" s="11">
        <v>806086.89</v>
      </c>
      <c r="F38" s="11">
        <v>806086.89</v>
      </c>
      <c r="G38" s="11">
        <f t="shared" si="2"/>
        <v>8550.520000000019</v>
      </c>
    </row>
    <row r="39" spans="1:7" ht="12.7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2"/>
        <v>0</v>
      </c>
    </row>
    <row r="40" spans="1:7" ht="12.7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2"/>
        <v>0</v>
      </c>
    </row>
    <row r="41" spans="1:7" ht="12.75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2"/>
        <v>0</v>
      </c>
    </row>
    <row r="42" spans="1:7" ht="12.75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 ht="12.75">
      <c r="A43" s="8" t="s">
        <v>47</v>
      </c>
      <c r="B43" s="9">
        <f>SUM(B44:B52)</f>
        <v>54850362.95</v>
      </c>
      <c r="C43" s="9">
        <f aca="true" t="shared" si="6" ref="C43:F43">SUM(C44:C52)</f>
        <v>55067154.17999999</v>
      </c>
      <c r="D43" s="9">
        <f t="shared" si="6"/>
        <v>109917517.14</v>
      </c>
      <c r="E43" s="9">
        <f t="shared" si="6"/>
        <v>41097342.95999999</v>
      </c>
      <c r="F43" s="9">
        <f t="shared" si="6"/>
        <v>41313190.35000001</v>
      </c>
      <c r="G43" s="9">
        <f t="shared" si="2"/>
        <v>68820174.18</v>
      </c>
    </row>
    <row r="44" spans="1:7" ht="12.75">
      <c r="A44" s="10" t="s">
        <v>48</v>
      </c>
      <c r="B44" s="11">
        <v>5236986</v>
      </c>
      <c r="C44" s="11">
        <v>22244652.449999996</v>
      </c>
      <c r="D44" s="11">
        <v>27484060.319999997</v>
      </c>
      <c r="E44" s="11">
        <v>8735267.719999999</v>
      </c>
      <c r="F44" s="11">
        <v>8980045.65</v>
      </c>
      <c r="G44" s="11">
        <f t="shared" si="2"/>
        <v>18748792.599999998</v>
      </c>
    </row>
    <row r="45" spans="1:7" ht="12.75">
      <c r="A45" s="10" t="s">
        <v>49</v>
      </c>
      <c r="B45" s="11">
        <v>2251000</v>
      </c>
      <c r="C45" s="11">
        <v>-1350156.41</v>
      </c>
      <c r="D45" s="11">
        <v>900843.59</v>
      </c>
      <c r="E45" s="11">
        <v>138815.51</v>
      </c>
      <c r="F45" s="11">
        <v>138815.51</v>
      </c>
      <c r="G45" s="11">
        <f t="shared" si="2"/>
        <v>762028.08</v>
      </c>
    </row>
    <row r="46" spans="1:7" ht="12.75">
      <c r="A46" s="10" t="s">
        <v>50</v>
      </c>
      <c r="B46" s="11">
        <v>208800.96</v>
      </c>
      <c r="C46" s="11">
        <v>349864.79000000004</v>
      </c>
      <c r="D46" s="11">
        <v>558665.75</v>
      </c>
      <c r="E46" s="11">
        <v>224278.69999999998</v>
      </c>
      <c r="F46" s="11">
        <v>224278.69999999998</v>
      </c>
      <c r="G46" s="11">
        <f t="shared" si="2"/>
        <v>334387.05000000005</v>
      </c>
    </row>
    <row r="47" spans="1:7" ht="12.75">
      <c r="A47" s="10" t="s">
        <v>51</v>
      </c>
      <c r="B47" s="11">
        <v>19513805.68</v>
      </c>
      <c r="C47" s="11">
        <v>13140641.240000002</v>
      </c>
      <c r="D47" s="11">
        <v>32652025.06</v>
      </c>
      <c r="E47" s="11">
        <v>8395932.190000001</v>
      </c>
      <c r="F47" s="11">
        <v>8395932.200000001</v>
      </c>
      <c r="G47" s="11">
        <f t="shared" si="2"/>
        <v>24256092.869999997</v>
      </c>
    </row>
    <row r="48" spans="1:7" ht="12.75">
      <c r="A48" s="10" t="s">
        <v>52</v>
      </c>
      <c r="B48" s="11">
        <v>400000</v>
      </c>
      <c r="C48" s="11">
        <v>1218600.8900000001</v>
      </c>
      <c r="D48" s="11">
        <v>1618600.8900000001</v>
      </c>
      <c r="E48" s="11">
        <v>547502.6</v>
      </c>
      <c r="F48" s="11">
        <v>547502.6</v>
      </c>
      <c r="G48" s="11">
        <f t="shared" si="2"/>
        <v>1071098.29</v>
      </c>
    </row>
    <row r="49" spans="1:7" ht="12.75">
      <c r="A49" s="10" t="s">
        <v>53</v>
      </c>
      <c r="B49" s="11">
        <v>23239825.31</v>
      </c>
      <c r="C49" s="11">
        <v>11157713.429999998</v>
      </c>
      <c r="D49" s="11">
        <v>34397538.739999995</v>
      </c>
      <c r="E49" s="11">
        <v>17059030.41</v>
      </c>
      <c r="F49" s="11">
        <v>17037286.060000002</v>
      </c>
      <c r="G49" s="11">
        <f t="shared" si="2"/>
        <v>17338508.329999994</v>
      </c>
    </row>
    <row r="50" spans="1:7" ht="12.75">
      <c r="A50" s="10" t="s">
        <v>54</v>
      </c>
      <c r="B50" s="11">
        <v>0</v>
      </c>
      <c r="C50" s="11">
        <v>1200000</v>
      </c>
      <c r="D50" s="11">
        <v>1200000</v>
      </c>
      <c r="E50" s="11">
        <v>820000</v>
      </c>
      <c r="F50" s="11">
        <v>820000</v>
      </c>
      <c r="G50" s="11">
        <f t="shared" si="2"/>
        <v>380000</v>
      </c>
    </row>
    <row r="51" spans="1:7" ht="12.75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2"/>
        <v>0</v>
      </c>
    </row>
    <row r="52" spans="1:7" ht="12.75">
      <c r="A52" s="10" t="s">
        <v>56</v>
      </c>
      <c r="B52" s="11">
        <v>3999945</v>
      </c>
      <c r="C52" s="11">
        <v>7105837.79</v>
      </c>
      <c r="D52" s="11">
        <v>11105782.790000001</v>
      </c>
      <c r="E52" s="11">
        <v>5176515.83</v>
      </c>
      <c r="F52" s="11">
        <v>5169329.63</v>
      </c>
      <c r="G52" s="11">
        <f t="shared" si="2"/>
        <v>5929266.960000001</v>
      </c>
    </row>
    <row r="53" spans="1:7" ht="12.75">
      <c r="A53" s="8" t="s">
        <v>57</v>
      </c>
      <c r="B53" s="9">
        <f>SUM(B54:B56)</f>
        <v>33791700.56</v>
      </c>
      <c r="C53" s="9">
        <f aca="true" t="shared" si="7" ref="C53:F53">SUM(C54:C56)</f>
        <v>389011108.3400001</v>
      </c>
      <c r="D53" s="9">
        <f t="shared" si="7"/>
        <v>422802808.90000004</v>
      </c>
      <c r="E53" s="9">
        <f t="shared" si="7"/>
        <v>208400312.34999996</v>
      </c>
      <c r="F53" s="9">
        <f t="shared" si="7"/>
        <v>202938153.02999994</v>
      </c>
      <c r="G53" s="9">
        <f t="shared" si="2"/>
        <v>214402496.55000007</v>
      </c>
    </row>
    <row r="54" spans="1:7" ht="12.75">
      <c r="A54" s="10" t="s">
        <v>58</v>
      </c>
      <c r="B54" s="11">
        <v>31791700.560000002</v>
      </c>
      <c r="C54" s="11">
        <v>315955093.1600001</v>
      </c>
      <c r="D54" s="11">
        <v>347746793.72</v>
      </c>
      <c r="E54" s="11">
        <v>178985551.82999995</v>
      </c>
      <c r="F54" s="11">
        <v>175991281.20999995</v>
      </c>
      <c r="G54" s="11">
        <f t="shared" si="2"/>
        <v>168761241.89000008</v>
      </c>
    </row>
    <row r="55" spans="1:7" ht="12.75">
      <c r="A55" s="10" t="s">
        <v>59</v>
      </c>
      <c r="B55" s="11">
        <v>2000000</v>
      </c>
      <c r="C55" s="11">
        <v>73056015.17999999</v>
      </c>
      <c r="D55" s="11">
        <v>75056015.17999999</v>
      </c>
      <c r="E55" s="11">
        <v>29414760.52</v>
      </c>
      <c r="F55" s="11">
        <v>26946871.819999997</v>
      </c>
      <c r="G55" s="11">
        <f t="shared" si="2"/>
        <v>45641254.66</v>
      </c>
    </row>
    <row r="56" spans="1:7" ht="12.75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2"/>
        <v>0</v>
      </c>
    </row>
    <row r="57" spans="1:7" ht="12.75">
      <c r="A57" s="8" t="s">
        <v>61</v>
      </c>
      <c r="B57" s="9">
        <f>SUM(B58:B65)</f>
        <v>4912817.62</v>
      </c>
      <c r="C57" s="9">
        <f aca="true" t="shared" si="8" ref="C57:F57">SUM(C58:C65)</f>
        <v>135500247.10999998</v>
      </c>
      <c r="D57" s="9">
        <f t="shared" si="8"/>
        <v>140413064.73</v>
      </c>
      <c r="E57" s="9">
        <f t="shared" si="8"/>
        <v>140413064.73</v>
      </c>
      <c r="F57" s="9">
        <f t="shared" si="8"/>
        <v>140413064.73</v>
      </c>
      <c r="G57" s="9">
        <f t="shared" si="2"/>
        <v>0</v>
      </c>
    </row>
    <row r="58" spans="1:7" ht="12.75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2"/>
        <v>0</v>
      </c>
    </row>
    <row r="59" spans="1:7" ht="12.75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2"/>
        <v>0</v>
      </c>
    </row>
    <row r="60" spans="1:7" ht="12.75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2"/>
        <v>0</v>
      </c>
    </row>
    <row r="61" spans="1:7" ht="12.75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2"/>
        <v>0</v>
      </c>
    </row>
    <row r="62" spans="1:21" ht="12.75">
      <c r="A62" s="15" t="s">
        <v>66</v>
      </c>
      <c r="B62" s="11">
        <v>0</v>
      </c>
      <c r="C62" s="11">
        <v>140413064.73</v>
      </c>
      <c r="D62" s="11">
        <v>140413064.73</v>
      </c>
      <c r="E62" s="11">
        <v>140413064.73</v>
      </c>
      <c r="F62" s="11">
        <v>140413064.73</v>
      </c>
      <c r="G62" s="11">
        <f t="shared" si="2"/>
        <v>0</v>
      </c>
      <c r="U62" s="1" t="s">
        <v>149</v>
      </c>
    </row>
    <row r="63" spans="1:7" ht="12.75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 ht="12.75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2"/>
        <v>0</v>
      </c>
    </row>
    <row r="65" spans="1:7" ht="12.75">
      <c r="A65" s="10" t="s">
        <v>69</v>
      </c>
      <c r="B65" s="11">
        <v>4912817.62</v>
      </c>
      <c r="C65" s="11">
        <v>-4912817.62</v>
      </c>
      <c r="D65" s="11">
        <v>0</v>
      </c>
      <c r="E65" s="11">
        <v>0</v>
      </c>
      <c r="F65" s="11">
        <v>0</v>
      </c>
      <c r="G65" s="11">
        <f t="shared" si="2"/>
        <v>0</v>
      </c>
    </row>
    <row r="66" spans="1:7" ht="12.75">
      <c r="A66" s="8" t="s">
        <v>70</v>
      </c>
      <c r="B66" s="9">
        <f>SUM(B67:B69)</f>
        <v>0</v>
      </c>
      <c r="C66" s="9">
        <f aca="true" t="shared" si="9" ref="C66:F66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 ht="12.75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2"/>
        <v>0</v>
      </c>
    </row>
    <row r="68" spans="1:7" ht="12.75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2"/>
        <v>0</v>
      </c>
    </row>
    <row r="69" spans="1:7" ht="12.75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2"/>
        <v>0</v>
      </c>
    </row>
    <row r="70" spans="1:7" ht="12.75">
      <c r="A70" s="8" t="s">
        <v>74</v>
      </c>
      <c r="B70" s="9">
        <f>SUM(B71:B77)</f>
        <v>0</v>
      </c>
      <c r="C70" s="9">
        <f aca="true" t="shared" si="10" ref="C70:F7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 ht="12.75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aca="true" t="shared" si="11" ref="G71:G77">D71-E71</f>
        <v>0</v>
      </c>
    </row>
    <row r="72" spans="1:7" ht="12.75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7" ht="12.75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 ht="12.75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 ht="12.75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 ht="12.75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 ht="12.75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1" customHeight="1">
      <c r="A78" s="12"/>
      <c r="B78" s="13"/>
      <c r="C78" s="13"/>
      <c r="D78" s="13"/>
      <c r="E78" s="13"/>
      <c r="F78" s="13"/>
      <c r="G78" s="13"/>
    </row>
    <row r="79" spans="1:7" ht="12.75">
      <c r="A79" s="12" t="s">
        <v>82</v>
      </c>
      <c r="B79" s="13">
        <f>B80+B88+B98+B108+B118+B128+B132+B141+B145</f>
        <v>723871822.0599998</v>
      </c>
      <c r="C79" s="13">
        <f aca="true" t="shared" si="12" ref="C79:G79">C80+C88+C98+C108+C118+C128+C132+C141+C145</f>
        <v>939492650.4300001</v>
      </c>
      <c r="D79" s="13">
        <f t="shared" si="12"/>
        <v>1663364472.4899998</v>
      </c>
      <c r="E79" s="13">
        <f t="shared" si="12"/>
        <v>863875307.6899998</v>
      </c>
      <c r="F79" s="13">
        <f t="shared" si="12"/>
        <v>847839710.69</v>
      </c>
      <c r="G79" s="13">
        <f t="shared" si="12"/>
        <v>799489164.8</v>
      </c>
    </row>
    <row r="80" spans="1:7" ht="12.75">
      <c r="A80" s="14" t="s">
        <v>9</v>
      </c>
      <c r="B80" s="13">
        <f>SUM(B81:B87)</f>
        <v>0</v>
      </c>
      <c r="C80" s="13">
        <f aca="true" t="shared" si="13" ref="C80:G80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 ht="12.75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aca="true" t="shared" si="14" ref="G81:G144">D81-E81</f>
        <v>0</v>
      </c>
    </row>
    <row r="82" spans="1:7" ht="12.75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4"/>
        <v>0</v>
      </c>
    </row>
    <row r="83" spans="1:7" ht="12.75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14"/>
        <v>0</v>
      </c>
    </row>
    <row r="84" spans="1:7" ht="12.75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14"/>
        <v>0</v>
      </c>
    </row>
    <row r="85" spans="1:7" ht="12.75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f t="shared" si="14"/>
        <v>0</v>
      </c>
    </row>
    <row r="86" spans="1:7" ht="12.75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14"/>
        <v>0</v>
      </c>
    </row>
    <row r="87" spans="1:7" ht="12.75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14"/>
        <v>0</v>
      </c>
    </row>
    <row r="88" spans="1:7" ht="12.75">
      <c r="A88" s="14" t="s">
        <v>17</v>
      </c>
      <c r="B88" s="13">
        <f>SUM(B89:B97)</f>
        <v>0</v>
      </c>
      <c r="C88" s="13">
        <f aca="true" t="shared" si="15" ref="C88:F88">SUM(C89:C97)</f>
        <v>39177662.86</v>
      </c>
      <c r="D88" s="13">
        <f t="shared" si="15"/>
        <v>39177662.86</v>
      </c>
      <c r="E88" s="13">
        <f t="shared" si="15"/>
        <v>31436995.75</v>
      </c>
      <c r="F88" s="13">
        <f t="shared" si="15"/>
        <v>30255266.21</v>
      </c>
      <c r="G88" s="13">
        <f t="shared" si="14"/>
        <v>7740667.109999999</v>
      </c>
    </row>
    <row r="89" spans="1:7" ht="12.75">
      <c r="A89" s="15" t="s">
        <v>18</v>
      </c>
      <c r="B89" s="16">
        <v>0</v>
      </c>
      <c r="C89" s="16">
        <v>1124860.8</v>
      </c>
      <c r="D89" s="16">
        <v>1124860.8</v>
      </c>
      <c r="E89" s="16">
        <v>888561.19</v>
      </c>
      <c r="F89" s="16">
        <v>599879.6699999999</v>
      </c>
      <c r="G89" s="16">
        <f t="shared" si="14"/>
        <v>236299.6100000001</v>
      </c>
    </row>
    <row r="90" spans="1:7" ht="12.75">
      <c r="A90" s="15" t="s">
        <v>19</v>
      </c>
      <c r="B90" s="16">
        <v>0</v>
      </c>
      <c r="C90" s="16">
        <v>20327.5</v>
      </c>
      <c r="D90" s="16">
        <v>20327.5</v>
      </c>
      <c r="E90" s="16">
        <v>15622.06</v>
      </c>
      <c r="F90" s="16">
        <v>0</v>
      </c>
      <c r="G90" s="16">
        <f t="shared" si="14"/>
        <v>4705.4400000000005</v>
      </c>
    </row>
    <row r="91" spans="1:7" ht="12.75">
      <c r="A91" s="15" t="s">
        <v>20</v>
      </c>
      <c r="B91" s="16">
        <v>0</v>
      </c>
      <c r="C91" s="16">
        <v>69750</v>
      </c>
      <c r="D91" s="16">
        <v>69750</v>
      </c>
      <c r="E91" s="16">
        <v>26042</v>
      </c>
      <c r="F91" s="16">
        <v>26042</v>
      </c>
      <c r="G91" s="16">
        <f t="shared" si="14"/>
        <v>43708</v>
      </c>
    </row>
    <row r="92" spans="1:7" ht="12.75">
      <c r="A92" s="15" t="s">
        <v>21</v>
      </c>
      <c r="B92" s="16">
        <v>0</v>
      </c>
      <c r="C92" s="16">
        <v>433055.78</v>
      </c>
      <c r="D92" s="16">
        <v>433055.78</v>
      </c>
      <c r="E92" s="16">
        <v>42383.03</v>
      </c>
      <c r="F92" s="16">
        <v>10150</v>
      </c>
      <c r="G92" s="16">
        <f t="shared" si="14"/>
        <v>390672.75</v>
      </c>
    </row>
    <row r="93" spans="1:7" ht="12.75">
      <c r="A93" s="15" t="s">
        <v>22</v>
      </c>
      <c r="B93" s="16">
        <v>0</v>
      </c>
      <c r="C93" s="16">
        <v>380418.3</v>
      </c>
      <c r="D93" s="16">
        <v>380418.3</v>
      </c>
      <c r="E93" s="16">
        <v>73934.57</v>
      </c>
      <c r="F93" s="16">
        <v>71376.77</v>
      </c>
      <c r="G93" s="16">
        <f t="shared" si="14"/>
        <v>306483.73</v>
      </c>
    </row>
    <row r="94" spans="1:7" ht="12.75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 t="shared" si="14"/>
        <v>0</v>
      </c>
    </row>
    <row r="95" spans="1:7" ht="12.75">
      <c r="A95" s="15" t="s">
        <v>24</v>
      </c>
      <c r="B95" s="16">
        <v>0</v>
      </c>
      <c r="C95" s="16">
        <v>12433598.72</v>
      </c>
      <c r="D95" s="16">
        <v>12433598.72</v>
      </c>
      <c r="E95" s="16">
        <v>11079821.33</v>
      </c>
      <c r="F95" s="16">
        <v>10869581.87</v>
      </c>
      <c r="G95" s="16">
        <f t="shared" si="14"/>
        <v>1353777.3900000006</v>
      </c>
    </row>
    <row r="96" spans="1:7" ht="12.75">
      <c r="A96" s="15" t="s">
        <v>25</v>
      </c>
      <c r="B96" s="16">
        <v>0</v>
      </c>
      <c r="C96" s="16">
        <v>15568526.24</v>
      </c>
      <c r="D96" s="16">
        <v>15568526.24</v>
      </c>
      <c r="E96" s="16">
        <v>10184428.8</v>
      </c>
      <c r="F96" s="16">
        <v>9559768.8</v>
      </c>
      <c r="G96" s="16">
        <f t="shared" si="14"/>
        <v>5384097.4399999995</v>
      </c>
    </row>
    <row r="97" spans="1:7" ht="12.75">
      <c r="A97" s="15" t="s">
        <v>26</v>
      </c>
      <c r="B97" s="16">
        <v>0</v>
      </c>
      <c r="C97" s="16">
        <v>9147125.52</v>
      </c>
      <c r="D97" s="16">
        <v>9147125.52</v>
      </c>
      <c r="E97" s="16">
        <v>9126202.77</v>
      </c>
      <c r="F97" s="16">
        <v>9118467.1</v>
      </c>
      <c r="G97" s="16">
        <f t="shared" si="14"/>
        <v>20922.75</v>
      </c>
    </row>
    <row r="98" spans="1:7" ht="12.75">
      <c r="A98" s="14" t="s">
        <v>27</v>
      </c>
      <c r="B98" s="13">
        <f>SUM(B99:B107)</f>
        <v>238255915</v>
      </c>
      <c r="C98" s="13">
        <f aca="true" t="shared" si="16" ref="C98:F98">SUM(C99:C107)</f>
        <v>51360139.50000001</v>
      </c>
      <c r="D98" s="13">
        <f t="shared" si="16"/>
        <v>289616054.5</v>
      </c>
      <c r="E98" s="13">
        <f t="shared" si="16"/>
        <v>276965985.71</v>
      </c>
      <c r="F98" s="13">
        <f t="shared" si="16"/>
        <v>272874640.57</v>
      </c>
      <c r="G98" s="13">
        <f t="shared" si="14"/>
        <v>12650068.790000021</v>
      </c>
    </row>
    <row r="99" spans="1:7" ht="12.75">
      <c r="A99" s="15" t="s">
        <v>28</v>
      </c>
      <c r="B99" s="16">
        <v>0</v>
      </c>
      <c r="C99" s="16">
        <v>180315.52</v>
      </c>
      <c r="D99" s="16">
        <v>180315.52</v>
      </c>
      <c r="E99" s="16">
        <v>0</v>
      </c>
      <c r="F99" s="16">
        <v>0</v>
      </c>
      <c r="G99" s="16">
        <f t="shared" si="14"/>
        <v>180315.52</v>
      </c>
    </row>
    <row r="100" spans="1:7" ht="12.75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4"/>
        <v>0</v>
      </c>
    </row>
    <row r="101" spans="1:7" ht="12.75">
      <c r="A101" s="15" t="s">
        <v>30</v>
      </c>
      <c r="B101" s="16">
        <v>1000000</v>
      </c>
      <c r="C101" s="16">
        <v>18489273.8</v>
      </c>
      <c r="D101" s="16">
        <v>19489273.8</v>
      </c>
      <c r="E101" s="16">
        <v>18572273.32</v>
      </c>
      <c r="F101" s="16">
        <v>18054913.32</v>
      </c>
      <c r="G101" s="16">
        <f t="shared" si="14"/>
        <v>917000.4800000004</v>
      </c>
    </row>
    <row r="102" spans="1:7" ht="12.75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14"/>
        <v>0</v>
      </c>
    </row>
    <row r="103" spans="1:7" ht="12.75">
      <c r="A103" s="15" t="s">
        <v>32</v>
      </c>
      <c r="B103" s="16">
        <v>237255915</v>
      </c>
      <c r="C103" s="16">
        <v>29177550.180000007</v>
      </c>
      <c r="D103" s="16">
        <v>266433465.18</v>
      </c>
      <c r="E103" s="16">
        <v>257193251.89999998</v>
      </c>
      <c r="F103" s="16">
        <v>254819727.24999997</v>
      </c>
      <c r="G103" s="16">
        <f t="shared" si="14"/>
        <v>9240213.280000031</v>
      </c>
    </row>
    <row r="104" spans="1:7" ht="12.75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14"/>
        <v>0</v>
      </c>
    </row>
    <row r="105" spans="1:7" ht="12.75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14"/>
        <v>0</v>
      </c>
    </row>
    <row r="106" spans="1:7" ht="12.75">
      <c r="A106" s="15" t="s">
        <v>35</v>
      </c>
      <c r="B106" s="16">
        <v>0</v>
      </c>
      <c r="C106" s="16">
        <v>1500000</v>
      </c>
      <c r="D106" s="16">
        <v>1500000</v>
      </c>
      <c r="E106" s="16">
        <v>1200460.49</v>
      </c>
      <c r="F106" s="16">
        <v>0</v>
      </c>
      <c r="G106" s="16">
        <f t="shared" si="14"/>
        <v>299539.51</v>
      </c>
    </row>
    <row r="107" spans="1:7" ht="12.75">
      <c r="A107" s="15" t="s">
        <v>36</v>
      </c>
      <c r="B107" s="16">
        <v>0</v>
      </c>
      <c r="C107" s="16">
        <v>2013000</v>
      </c>
      <c r="D107" s="16">
        <v>2013000</v>
      </c>
      <c r="E107" s="16">
        <v>0</v>
      </c>
      <c r="F107" s="16">
        <v>0</v>
      </c>
      <c r="G107" s="16">
        <f t="shared" si="14"/>
        <v>2013000</v>
      </c>
    </row>
    <row r="108" spans="1:7" ht="12.75">
      <c r="A108" s="14" t="s">
        <v>37</v>
      </c>
      <c r="B108" s="13">
        <f>SUM(B109:B117)</f>
        <v>86804147.00999999</v>
      </c>
      <c r="C108" s="13">
        <f aca="true" t="shared" si="17" ref="C108:F108">SUM(C109:C117)</f>
        <v>200905338.75</v>
      </c>
      <c r="D108" s="13">
        <f t="shared" si="17"/>
        <v>287709485.75999993</v>
      </c>
      <c r="E108" s="13">
        <f t="shared" si="17"/>
        <v>130519051.47999999</v>
      </c>
      <c r="F108" s="13">
        <f t="shared" si="17"/>
        <v>130523051.47999999</v>
      </c>
      <c r="G108" s="13">
        <f t="shared" si="14"/>
        <v>157190434.27999994</v>
      </c>
    </row>
    <row r="109" spans="1:7" ht="12.75">
      <c r="A109" s="15" t="s">
        <v>38</v>
      </c>
      <c r="B109" s="16">
        <v>13900000</v>
      </c>
      <c r="C109" s="16">
        <v>-1641426.3600000003</v>
      </c>
      <c r="D109" s="16">
        <v>12258573.64</v>
      </c>
      <c r="E109" s="16">
        <v>12258573.64</v>
      </c>
      <c r="F109" s="16">
        <v>12258573.64</v>
      </c>
      <c r="G109" s="16">
        <f t="shared" si="14"/>
        <v>0</v>
      </c>
    </row>
    <row r="110" spans="1:7" ht="12.75">
      <c r="A110" s="15" t="s">
        <v>39</v>
      </c>
      <c r="B110" s="16">
        <v>72904147.00999999</v>
      </c>
      <c r="C110" s="16">
        <v>196956347.27</v>
      </c>
      <c r="D110" s="16">
        <v>269860494.28</v>
      </c>
      <c r="E110" s="16">
        <v>114109469.13</v>
      </c>
      <c r="F110" s="16">
        <v>114109469.13</v>
      </c>
      <c r="G110" s="16">
        <f t="shared" si="14"/>
        <v>155751025.14999998</v>
      </c>
    </row>
    <row r="111" spans="1:7" ht="12.75">
      <c r="A111" s="15" t="s">
        <v>40</v>
      </c>
      <c r="B111" s="16">
        <v>0</v>
      </c>
      <c r="C111" s="16">
        <v>1285618.75</v>
      </c>
      <c r="D111" s="16">
        <v>1285618.75</v>
      </c>
      <c r="E111" s="16">
        <v>1285618.75</v>
      </c>
      <c r="F111" s="16">
        <v>1285618.75</v>
      </c>
      <c r="G111" s="16">
        <f t="shared" si="14"/>
        <v>0</v>
      </c>
    </row>
    <row r="112" spans="1:7" ht="12.75">
      <c r="A112" s="15" t="s">
        <v>41</v>
      </c>
      <c r="B112" s="16">
        <v>0</v>
      </c>
      <c r="C112" s="16">
        <v>4304799.09</v>
      </c>
      <c r="D112" s="16">
        <v>4304799.09</v>
      </c>
      <c r="E112" s="16">
        <v>2865389.96</v>
      </c>
      <c r="F112" s="16">
        <v>2869389.96</v>
      </c>
      <c r="G112" s="16">
        <f t="shared" si="14"/>
        <v>1439409.13</v>
      </c>
    </row>
    <row r="113" spans="1:7" ht="12.75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4"/>
        <v>0</v>
      </c>
    </row>
    <row r="114" spans="1:7" ht="12.75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4"/>
        <v>0</v>
      </c>
    </row>
    <row r="115" spans="1:7" ht="12.75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4"/>
        <v>0</v>
      </c>
    </row>
    <row r="116" spans="1:7" ht="12.75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4"/>
        <v>0</v>
      </c>
    </row>
    <row r="117" spans="1:7" ht="12.75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4"/>
        <v>0</v>
      </c>
    </row>
    <row r="118" spans="1:7" ht="12.75">
      <c r="A118" s="14" t="s">
        <v>47</v>
      </c>
      <c r="B118" s="13">
        <f>SUM(B119:B127)</f>
        <v>2930393.32</v>
      </c>
      <c r="C118" s="13">
        <f aca="true" t="shared" si="18" ref="C118:F118">SUM(C119:C127)</f>
        <v>56839072.48</v>
      </c>
      <c r="D118" s="13">
        <f t="shared" si="18"/>
        <v>59769465.79999999</v>
      </c>
      <c r="E118" s="13">
        <f t="shared" si="18"/>
        <v>45675887.70999999</v>
      </c>
      <c r="F118" s="13">
        <f t="shared" si="18"/>
        <v>39983524.449999996</v>
      </c>
      <c r="G118" s="13">
        <f t="shared" si="14"/>
        <v>14093578.089999996</v>
      </c>
    </row>
    <row r="119" spans="1:7" ht="12.75">
      <c r="A119" s="15" t="s">
        <v>48</v>
      </c>
      <c r="B119" s="16">
        <v>2930393.32</v>
      </c>
      <c r="C119" s="16">
        <v>13638470.209999999</v>
      </c>
      <c r="D119" s="16">
        <v>16568863.529999996</v>
      </c>
      <c r="E119" s="16">
        <v>10098580.93</v>
      </c>
      <c r="F119" s="16">
        <v>7154807.9399999995</v>
      </c>
      <c r="G119" s="16">
        <f t="shared" si="14"/>
        <v>6470282.599999996</v>
      </c>
    </row>
    <row r="120" spans="1:7" ht="12.75">
      <c r="A120" s="15" t="s">
        <v>49</v>
      </c>
      <c r="B120" s="16">
        <v>0</v>
      </c>
      <c r="C120" s="16">
        <v>239500</v>
      </c>
      <c r="D120" s="16">
        <v>239500</v>
      </c>
      <c r="E120" s="16">
        <v>3994.92</v>
      </c>
      <c r="F120" s="16">
        <v>0</v>
      </c>
      <c r="G120" s="16">
        <f t="shared" si="14"/>
        <v>235505.08</v>
      </c>
    </row>
    <row r="121" spans="1:7" ht="12.75">
      <c r="A121" s="15" t="s">
        <v>50</v>
      </c>
      <c r="B121" s="16">
        <v>0</v>
      </c>
      <c r="C121" s="16">
        <v>179069.24</v>
      </c>
      <c r="D121" s="16">
        <v>179069.24</v>
      </c>
      <c r="E121" s="16">
        <v>134834.8</v>
      </c>
      <c r="F121" s="16">
        <v>134834.8</v>
      </c>
      <c r="G121" s="16">
        <f t="shared" si="14"/>
        <v>44234.44</v>
      </c>
    </row>
    <row r="122" spans="1:7" ht="12.75">
      <c r="A122" s="15" t="s">
        <v>51</v>
      </c>
      <c r="B122" s="16">
        <v>0</v>
      </c>
      <c r="C122" s="16">
        <v>33407699.83</v>
      </c>
      <c r="D122" s="16">
        <v>33407699.83</v>
      </c>
      <c r="E122" s="16">
        <v>28407960</v>
      </c>
      <c r="F122" s="16">
        <v>26657960</v>
      </c>
      <c r="G122" s="16">
        <f t="shared" si="14"/>
        <v>4999739.829999998</v>
      </c>
    </row>
    <row r="123" spans="1:7" ht="12.75">
      <c r="A123" s="15" t="s">
        <v>52</v>
      </c>
      <c r="B123" s="16">
        <v>0</v>
      </c>
      <c r="C123" s="16">
        <v>6018595.4799999995</v>
      </c>
      <c r="D123" s="16">
        <v>6018595.4799999995</v>
      </c>
      <c r="E123" s="16">
        <v>6018595.4799999995</v>
      </c>
      <c r="F123" s="16">
        <v>6018595.4799999995</v>
      </c>
      <c r="G123" s="16">
        <f t="shared" si="14"/>
        <v>0</v>
      </c>
    </row>
    <row r="124" spans="1:7" ht="12.75">
      <c r="A124" s="15" t="s">
        <v>53</v>
      </c>
      <c r="B124" s="16">
        <v>0</v>
      </c>
      <c r="C124" s="16">
        <v>1192326.23</v>
      </c>
      <c r="D124" s="16">
        <v>1192326.23</v>
      </c>
      <c r="E124" s="16">
        <v>1011921.58</v>
      </c>
      <c r="F124" s="16">
        <v>17326.23</v>
      </c>
      <c r="G124" s="16">
        <f t="shared" si="14"/>
        <v>180404.65000000002</v>
      </c>
    </row>
    <row r="125" spans="1:7" ht="12.75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4"/>
        <v>0</v>
      </c>
    </row>
    <row r="126" spans="1:7" ht="12.75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4"/>
        <v>0</v>
      </c>
    </row>
    <row r="127" spans="1:7" ht="12.75">
      <c r="A127" s="15" t="s">
        <v>56</v>
      </c>
      <c r="B127" s="16">
        <v>0</v>
      </c>
      <c r="C127" s="16">
        <v>2163411.49</v>
      </c>
      <c r="D127" s="16">
        <v>2163411.49</v>
      </c>
      <c r="E127" s="16">
        <v>0</v>
      </c>
      <c r="F127" s="16">
        <v>0</v>
      </c>
      <c r="G127" s="16">
        <f t="shared" si="14"/>
        <v>2163411.49</v>
      </c>
    </row>
    <row r="128" spans="1:7" ht="12.75">
      <c r="A128" s="14" t="s">
        <v>57</v>
      </c>
      <c r="B128" s="13">
        <f>SUM(B129:B131)</f>
        <v>274951947.54999995</v>
      </c>
      <c r="C128" s="13">
        <f aca="true" t="shared" si="19" ref="C128:F128">SUM(C129:C131)</f>
        <v>589384376.48</v>
      </c>
      <c r="D128" s="13">
        <f t="shared" si="19"/>
        <v>864336324.03</v>
      </c>
      <c r="E128" s="13">
        <f t="shared" si="19"/>
        <v>258336810.02999997</v>
      </c>
      <c r="F128" s="13">
        <f t="shared" si="19"/>
        <v>253262650.97000003</v>
      </c>
      <c r="G128" s="13">
        <f t="shared" si="14"/>
        <v>605999514</v>
      </c>
    </row>
    <row r="129" spans="1:7" ht="12.75">
      <c r="A129" s="15" t="s">
        <v>58</v>
      </c>
      <c r="B129" s="16">
        <v>194459275.22</v>
      </c>
      <c r="C129" s="16">
        <v>455478293.9499999</v>
      </c>
      <c r="D129" s="16">
        <v>649937569.1700001</v>
      </c>
      <c r="E129" s="16">
        <v>206637116.92</v>
      </c>
      <c r="F129" s="16">
        <v>202650319.39000005</v>
      </c>
      <c r="G129" s="16">
        <f t="shared" si="14"/>
        <v>443300452.2500001</v>
      </c>
    </row>
    <row r="130" spans="1:7" ht="12.75">
      <c r="A130" s="15" t="s">
        <v>59</v>
      </c>
      <c r="B130" s="16">
        <v>80492672.32999998</v>
      </c>
      <c r="C130" s="16">
        <v>133906082.53000005</v>
      </c>
      <c r="D130" s="16">
        <v>214398754.85999995</v>
      </c>
      <c r="E130" s="16">
        <v>51699693.10999999</v>
      </c>
      <c r="F130" s="16">
        <v>50612331.58</v>
      </c>
      <c r="G130" s="16">
        <f t="shared" si="14"/>
        <v>162699061.74999997</v>
      </c>
    </row>
    <row r="131" spans="1:7" ht="12.75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4"/>
        <v>0</v>
      </c>
    </row>
    <row r="132" spans="1:7" ht="12.75">
      <c r="A132" s="14" t="s">
        <v>61</v>
      </c>
      <c r="B132" s="13">
        <f>SUM(B133:B140)</f>
        <v>0</v>
      </c>
      <c r="C132" s="13">
        <f aca="true" t="shared" si="20" ref="C132:F132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 ht="12.75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4"/>
        <v>0</v>
      </c>
    </row>
    <row r="134" spans="1:7" ht="12.75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4"/>
        <v>0</v>
      </c>
    </row>
    <row r="135" spans="1:7" ht="12.75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4"/>
        <v>0</v>
      </c>
    </row>
    <row r="136" spans="1:7" ht="12.75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4"/>
        <v>0</v>
      </c>
    </row>
    <row r="137" spans="1:7" ht="12.75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4"/>
        <v>0</v>
      </c>
    </row>
    <row r="138" spans="1:7" ht="12.75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4"/>
        <v>0</v>
      </c>
    </row>
    <row r="139" spans="1:7" ht="12.75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4"/>
        <v>0</v>
      </c>
    </row>
    <row r="140" spans="1:7" ht="12.75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4"/>
        <v>0</v>
      </c>
    </row>
    <row r="141" spans="1:7" ht="12.75">
      <c r="A141" s="14" t="s">
        <v>70</v>
      </c>
      <c r="B141" s="13">
        <f>SUM(B142:B144)</f>
        <v>0</v>
      </c>
      <c r="C141" s="13">
        <f aca="true" t="shared" si="21" ref="C141:F14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 ht="12.75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4"/>
        <v>0</v>
      </c>
    </row>
    <row r="143" spans="1:7" ht="12.75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4"/>
        <v>0</v>
      </c>
    </row>
    <row r="144" spans="1:7" ht="12.75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4"/>
        <v>0</v>
      </c>
    </row>
    <row r="145" spans="1:7" ht="12.75">
      <c r="A145" s="14" t="s">
        <v>74</v>
      </c>
      <c r="B145" s="13">
        <f>SUM(B146:B152)</f>
        <v>120929419.17999999</v>
      </c>
      <c r="C145" s="13">
        <f aca="true" t="shared" si="22" ref="C145:F145">SUM(C146:C152)</f>
        <v>1826060.3599999994</v>
      </c>
      <c r="D145" s="13">
        <f t="shared" si="22"/>
        <v>122755479.54</v>
      </c>
      <c r="E145" s="13">
        <f t="shared" si="22"/>
        <v>120940577.01</v>
      </c>
      <c r="F145" s="13">
        <f t="shared" si="22"/>
        <v>120940577.01</v>
      </c>
      <c r="G145" s="13">
        <f aca="true" t="shared" si="23" ref="G145:G152">D145-E145</f>
        <v>1814902.5300000012</v>
      </c>
    </row>
    <row r="146" spans="1:7" ht="12.75">
      <c r="A146" s="15" t="s">
        <v>75</v>
      </c>
      <c r="B146" s="16">
        <v>48508970.4</v>
      </c>
      <c r="C146" s="16">
        <v>111111.12000000477</v>
      </c>
      <c r="D146" s="16">
        <v>48620081.52</v>
      </c>
      <c r="E146" s="16">
        <v>48620081.36</v>
      </c>
      <c r="F146" s="16">
        <v>48620081.36</v>
      </c>
      <c r="G146" s="16">
        <f t="shared" si="23"/>
        <v>0.1600000038743019</v>
      </c>
    </row>
    <row r="147" spans="1:7" ht="12.75">
      <c r="A147" s="15" t="s">
        <v>76</v>
      </c>
      <c r="B147" s="16">
        <v>72059607.33</v>
      </c>
      <c r="C147" s="16">
        <v>93755.23999999464</v>
      </c>
      <c r="D147" s="16">
        <v>72153362.57</v>
      </c>
      <c r="E147" s="16">
        <v>70615426.45</v>
      </c>
      <c r="F147" s="16">
        <v>70615426.45</v>
      </c>
      <c r="G147" s="16">
        <f t="shared" si="23"/>
        <v>1537936.1199999899</v>
      </c>
    </row>
    <row r="148" spans="1:7" ht="12.75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3"/>
        <v>0</v>
      </c>
    </row>
    <row r="149" spans="1:7" ht="12.75">
      <c r="A149" s="15" t="s">
        <v>78</v>
      </c>
      <c r="B149" s="16">
        <v>360841.45</v>
      </c>
      <c r="C149" s="16">
        <v>0</v>
      </c>
      <c r="D149" s="16">
        <v>360841.45</v>
      </c>
      <c r="E149" s="16">
        <v>83875.2</v>
      </c>
      <c r="F149" s="16">
        <v>83875.2</v>
      </c>
      <c r="G149" s="16">
        <f t="shared" si="23"/>
        <v>276966.25</v>
      </c>
    </row>
    <row r="150" spans="1:7" ht="12.75">
      <c r="A150" s="15" t="s">
        <v>79</v>
      </c>
      <c r="B150" s="16">
        <v>0</v>
      </c>
      <c r="C150" s="16">
        <v>1621194</v>
      </c>
      <c r="D150" s="16">
        <v>1621194</v>
      </c>
      <c r="E150" s="16">
        <v>1621194</v>
      </c>
      <c r="F150" s="16">
        <v>1621194</v>
      </c>
      <c r="G150" s="16">
        <f t="shared" si="23"/>
        <v>0</v>
      </c>
    </row>
    <row r="151" spans="1:7" ht="12.75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3"/>
        <v>0</v>
      </c>
    </row>
    <row r="152" spans="1:7" ht="12.75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3"/>
        <v>0</v>
      </c>
    </row>
    <row r="153" spans="1:7" ht="5.1" customHeight="1">
      <c r="A153" s="14"/>
      <c r="B153" s="16"/>
      <c r="C153" s="16"/>
      <c r="D153" s="16"/>
      <c r="E153" s="16"/>
      <c r="F153" s="16"/>
      <c r="G153" s="16"/>
    </row>
    <row r="154" spans="1:7" ht="12.75">
      <c r="A154" s="12" t="s">
        <v>83</v>
      </c>
      <c r="B154" s="13">
        <f>B4+B79</f>
        <v>3769476282.94</v>
      </c>
      <c r="C154" s="13">
        <f aca="true" t="shared" si="24" ref="C154:G154">C4+C79</f>
        <v>1842743395.4900002</v>
      </c>
      <c r="D154" s="13">
        <f t="shared" si="24"/>
        <v>5612219678.289999</v>
      </c>
      <c r="E154" s="13">
        <f t="shared" si="24"/>
        <v>4236647647.7700005</v>
      </c>
      <c r="F154" s="13">
        <f t="shared" si="24"/>
        <v>4204307663.839999</v>
      </c>
      <c r="G154" s="13">
        <f t="shared" si="24"/>
        <v>1375572030.5199993</v>
      </c>
    </row>
    <row r="155" spans="1:7" ht="5.1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rintOptions/>
  <pageMargins left="0.7" right="0.7" top="0.75" bottom="0.75" header="0.3" footer="0.3"/>
  <pageSetup horizontalDpi="600" verticalDpi="600" orientation="portrait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B3" sqref="B3"/>
    </sheetView>
  </sheetViews>
  <sheetFormatPr defaultColWidth="12" defaultRowHeight="12.75"/>
  <cols>
    <col min="1" max="1" width="45.83203125" style="19" customWidth="1"/>
    <col min="2" max="7" width="16.83203125" style="19" customWidth="1"/>
    <col min="8" max="16384" width="12" style="19" customWidth="1"/>
  </cols>
  <sheetData>
    <row r="1" spans="1:7" ht="56.1" customHeight="1">
      <c r="A1" s="49" t="s">
        <v>151</v>
      </c>
      <c r="B1" s="50"/>
      <c r="C1" s="50"/>
      <c r="D1" s="50"/>
      <c r="E1" s="50"/>
      <c r="F1" s="50"/>
      <c r="G1" s="51"/>
    </row>
    <row r="2" spans="1:7" ht="12.75">
      <c r="A2" s="20"/>
      <c r="B2" s="52" t="s">
        <v>0</v>
      </c>
      <c r="C2" s="52"/>
      <c r="D2" s="52"/>
      <c r="E2" s="52"/>
      <c r="F2" s="52"/>
      <c r="G2" s="20"/>
    </row>
    <row r="3" spans="1:7" ht="20.4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 ht="12.75">
      <c r="A4" s="23" t="s">
        <v>88</v>
      </c>
      <c r="B4" s="24"/>
      <c r="C4" s="24"/>
      <c r="D4" s="24"/>
      <c r="E4" s="24"/>
      <c r="F4" s="24"/>
      <c r="G4" s="24"/>
    </row>
    <row r="5" spans="1:7" ht="12.75">
      <c r="A5" s="25" t="s">
        <v>89</v>
      </c>
      <c r="B5" s="13">
        <f>SUM(B6:B13)</f>
        <v>0</v>
      </c>
      <c r="C5" s="13">
        <f aca="true" t="shared" si="0" ref="C5:G5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 ht="12.75">
      <c r="A6" s="26" t="s">
        <v>90</v>
      </c>
      <c r="B6" s="16"/>
      <c r="C6" s="16"/>
      <c r="D6" s="16"/>
      <c r="E6" s="16"/>
      <c r="F6" s="16"/>
      <c r="G6" s="16">
        <f>D6-E6</f>
        <v>0</v>
      </c>
    </row>
    <row r="7" spans="1:7" ht="12.75">
      <c r="A7" s="26" t="s">
        <v>91</v>
      </c>
      <c r="B7" s="16"/>
      <c r="C7" s="16"/>
      <c r="D7" s="16"/>
      <c r="E7" s="16"/>
      <c r="F7" s="16"/>
      <c r="G7" s="16">
        <f aca="true" t="shared" si="1" ref="G7:G13">D7-E7</f>
        <v>0</v>
      </c>
    </row>
    <row r="8" spans="1:7" ht="12.75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 ht="12.75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 ht="12.75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 ht="12.75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 ht="12.75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 ht="12.75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1" customHeight="1">
      <c r="A14" s="26"/>
      <c r="B14" s="16"/>
      <c r="C14" s="16"/>
      <c r="D14" s="16"/>
      <c r="E14" s="16"/>
      <c r="F14" s="16"/>
      <c r="G14" s="16"/>
    </row>
    <row r="15" spans="1:7" ht="12.75">
      <c r="A15" s="27" t="s">
        <v>98</v>
      </c>
      <c r="B15" s="16"/>
      <c r="C15" s="16"/>
      <c r="D15" s="16"/>
      <c r="E15" s="16"/>
      <c r="F15" s="16"/>
      <c r="G15" s="16"/>
    </row>
    <row r="16" spans="1:7" ht="12.75">
      <c r="A16" s="27" t="s">
        <v>99</v>
      </c>
      <c r="B16" s="13">
        <f>SUM(B17:B24)</f>
        <v>0</v>
      </c>
      <c r="C16" s="13">
        <f aca="true" t="shared" si="2" ref="C16:G16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26" t="s">
        <v>90</v>
      </c>
      <c r="B17" s="16"/>
      <c r="C17" s="16"/>
      <c r="D17" s="16"/>
      <c r="E17" s="16"/>
      <c r="F17" s="16"/>
      <c r="G17" s="16">
        <f aca="true" t="shared" si="3" ref="G17:G24">D17-E17</f>
        <v>0</v>
      </c>
    </row>
    <row r="18" spans="1:7" ht="12.75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 ht="12.75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 ht="12.75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 ht="12.75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 ht="12.75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 ht="12.75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 ht="12.75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1" customHeight="1">
      <c r="A25" s="28"/>
      <c r="B25" s="16"/>
      <c r="C25" s="16"/>
      <c r="D25" s="16"/>
      <c r="E25" s="16"/>
      <c r="F25" s="16"/>
      <c r="G25" s="16"/>
    </row>
    <row r="26" spans="1:7" ht="12.75">
      <c r="A26" s="25" t="s">
        <v>83</v>
      </c>
      <c r="B26" s="13">
        <f>B5+B16</f>
        <v>0</v>
      </c>
      <c r="C26" s="13">
        <f aca="true" t="shared" si="4" ref="C26:G26">C5+C16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</row>
    <row r="27" spans="1:7" ht="5.1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 topLeftCell="A1">
      <selection activeCell="A2" sqref="A2"/>
    </sheetView>
  </sheetViews>
  <sheetFormatPr defaultColWidth="12" defaultRowHeight="12.75"/>
  <cols>
    <col min="1" max="1" width="65.83203125" style="19" customWidth="1"/>
    <col min="2" max="7" width="17.83203125" style="19" customWidth="1"/>
    <col min="8" max="16384" width="12" style="19" customWidth="1"/>
  </cols>
  <sheetData>
    <row r="1" spans="1:7" ht="45.9" customHeight="1">
      <c r="A1" s="49" t="s">
        <v>152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0.4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1" customHeight="1">
      <c r="A4" s="23"/>
      <c r="B4" s="24"/>
      <c r="C4" s="24"/>
      <c r="D4" s="24"/>
      <c r="E4" s="24"/>
      <c r="F4" s="24"/>
      <c r="G4" s="24"/>
    </row>
    <row r="5" spans="1:7" ht="12.75">
      <c r="A5" s="32" t="s">
        <v>100</v>
      </c>
      <c r="B5" s="13">
        <f>B6+B16+B25+B36</f>
        <v>3045604460.8799987</v>
      </c>
      <c r="C5" s="13">
        <f aca="true" t="shared" si="0" ref="C5:G5">C6+C16+C25+C36</f>
        <v>903250745.0600001</v>
      </c>
      <c r="D5" s="13">
        <f t="shared" si="0"/>
        <v>3948855205.7999988</v>
      </c>
      <c r="E5" s="13">
        <f t="shared" si="0"/>
        <v>3372772340.0799994</v>
      </c>
      <c r="F5" s="13">
        <f t="shared" si="0"/>
        <v>3356467953.1500006</v>
      </c>
      <c r="G5" s="13">
        <f t="shared" si="0"/>
        <v>576082865.7199998</v>
      </c>
    </row>
    <row r="6" spans="1:7" ht="12.75">
      <c r="A6" s="12" t="s">
        <v>101</v>
      </c>
      <c r="B6" s="13">
        <f>SUM(B7:B14)</f>
        <v>1887545995.1399992</v>
      </c>
      <c r="C6" s="13">
        <f aca="true" t="shared" si="1" ref="C6:G6">SUM(C7:C14)</f>
        <v>142631004.00999996</v>
      </c>
      <c r="D6" s="13">
        <f t="shared" si="1"/>
        <v>2030156118.7699988</v>
      </c>
      <c r="E6" s="13">
        <f t="shared" si="1"/>
        <v>1804493048.3999991</v>
      </c>
      <c r="F6" s="13">
        <f t="shared" si="1"/>
        <v>1803700195.19</v>
      </c>
      <c r="G6" s="13">
        <f t="shared" si="1"/>
        <v>225663070.36999974</v>
      </c>
    </row>
    <row r="7" spans="1:7" ht="12.75">
      <c r="A7" s="15" t="s">
        <v>102</v>
      </c>
      <c r="B7" s="16">
        <v>43183974.81000001</v>
      </c>
      <c r="C7" s="16">
        <v>2691615.7600000002</v>
      </c>
      <c r="D7" s="16">
        <v>45903820.370000005</v>
      </c>
      <c r="E7" s="16">
        <v>42322320.11999998</v>
      </c>
      <c r="F7" s="16">
        <v>42611308.17999998</v>
      </c>
      <c r="G7" s="16">
        <f>D7-E7</f>
        <v>3581500.2500000224</v>
      </c>
    </row>
    <row r="8" spans="1:7" ht="12.75">
      <c r="A8" s="15" t="s">
        <v>103</v>
      </c>
      <c r="B8" s="16">
        <v>7030749.34</v>
      </c>
      <c r="C8" s="16">
        <v>201413.5999999999</v>
      </c>
      <c r="D8" s="16">
        <v>7232162.94</v>
      </c>
      <c r="E8" s="16">
        <v>6128823.1</v>
      </c>
      <c r="F8" s="16">
        <v>6144407.43</v>
      </c>
      <c r="G8" s="16">
        <f aca="true" t="shared" si="2" ref="G8:G71">D8-E8</f>
        <v>1103339.8400000008</v>
      </c>
    </row>
    <row r="9" spans="1:7" ht="12.75">
      <c r="A9" s="15" t="s">
        <v>104</v>
      </c>
      <c r="B9" s="16">
        <v>234228460.11</v>
      </c>
      <c r="C9" s="16">
        <v>10322574.589999996</v>
      </c>
      <c r="D9" s="16">
        <v>244551034.70000017</v>
      </c>
      <c r="E9" s="16">
        <v>214565969.93</v>
      </c>
      <c r="F9" s="16">
        <v>215135956.26</v>
      </c>
      <c r="G9" s="16">
        <f t="shared" si="2"/>
        <v>29985064.77000016</v>
      </c>
    </row>
    <row r="10" spans="1:7" ht="12.75">
      <c r="A10" s="15" t="s">
        <v>105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2"/>
        <v>0</v>
      </c>
    </row>
    <row r="11" spans="1:7" ht="12.75">
      <c r="A11" s="15" t="s">
        <v>106</v>
      </c>
      <c r="B11" s="16">
        <v>234094641.58999997</v>
      </c>
      <c r="C11" s="16">
        <v>25383352.770000003</v>
      </c>
      <c r="D11" s="16">
        <v>259349028.54999995</v>
      </c>
      <c r="E11" s="16">
        <v>235685756.20999992</v>
      </c>
      <c r="F11" s="16">
        <v>234810741.25</v>
      </c>
      <c r="G11" s="16">
        <f t="shared" si="2"/>
        <v>23663272.340000033</v>
      </c>
    </row>
    <row r="12" spans="1:7" ht="12.75">
      <c r="A12" s="15" t="s">
        <v>107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</row>
    <row r="13" spans="1:7" ht="12.75">
      <c r="A13" s="15" t="s">
        <v>108</v>
      </c>
      <c r="B13" s="16">
        <v>1225066853.9699993</v>
      </c>
      <c r="C13" s="16">
        <v>74207011.56999998</v>
      </c>
      <c r="D13" s="16">
        <v>1299273865.3899987</v>
      </c>
      <c r="E13" s="16">
        <v>1154911643.3099992</v>
      </c>
      <c r="F13" s="16">
        <v>1153263768.74</v>
      </c>
      <c r="G13" s="16">
        <f t="shared" si="2"/>
        <v>144362222.07999945</v>
      </c>
    </row>
    <row r="14" spans="1:7" ht="12.75">
      <c r="A14" s="15" t="s">
        <v>109</v>
      </c>
      <c r="B14" s="16">
        <v>143941315.32</v>
      </c>
      <c r="C14" s="16">
        <v>29825035.71999998</v>
      </c>
      <c r="D14" s="16">
        <v>173846206.81999996</v>
      </c>
      <c r="E14" s="16">
        <v>150878535.7299999</v>
      </c>
      <c r="F14" s="16">
        <v>151734013.32999986</v>
      </c>
      <c r="G14" s="16">
        <f t="shared" si="2"/>
        <v>22967671.090000063</v>
      </c>
    </row>
    <row r="15" spans="1:7" ht="5.1" customHeight="1">
      <c r="A15" s="12"/>
      <c r="B15" s="13"/>
      <c r="C15" s="13"/>
      <c r="D15" s="13"/>
      <c r="E15" s="13"/>
      <c r="F15" s="13"/>
      <c r="G15" s="13"/>
    </row>
    <row r="16" spans="1:7" ht="12.75">
      <c r="A16" s="12" t="s">
        <v>110</v>
      </c>
      <c r="B16" s="13">
        <f>SUM(B17:B23)</f>
        <v>987968737.02</v>
      </c>
      <c r="C16" s="13">
        <f aca="true" t="shared" si="3" ref="C16:F16">SUM(C17:C23)</f>
        <v>490706495.32000005</v>
      </c>
      <c r="D16" s="13">
        <f t="shared" si="3"/>
        <v>1478696112.5800002</v>
      </c>
      <c r="E16" s="13">
        <f t="shared" si="3"/>
        <v>1217118943.3000002</v>
      </c>
      <c r="F16" s="13">
        <f t="shared" si="3"/>
        <v>1211892007.91</v>
      </c>
      <c r="G16" s="13">
        <f t="shared" si="2"/>
        <v>261577169.27999997</v>
      </c>
    </row>
    <row r="17" spans="1:7" ht="12.75">
      <c r="A17" s="15" t="s">
        <v>111</v>
      </c>
      <c r="B17" s="16">
        <v>158547552.69000003</v>
      </c>
      <c r="C17" s="16">
        <v>45889060</v>
      </c>
      <c r="D17" s="16">
        <v>204439612.68999994</v>
      </c>
      <c r="E17" s="16">
        <v>181986565.96</v>
      </c>
      <c r="F17" s="16">
        <v>181611439.67000008</v>
      </c>
      <c r="G17" s="16">
        <f t="shared" si="2"/>
        <v>22453046.72999993</v>
      </c>
    </row>
    <row r="18" spans="1:7" ht="12.75">
      <c r="A18" s="15" t="s">
        <v>112</v>
      </c>
      <c r="B18" s="16">
        <v>433128426.18999994</v>
      </c>
      <c r="C18" s="16">
        <v>382012752.3000001</v>
      </c>
      <c r="D18" s="16">
        <v>815141178.5000002</v>
      </c>
      <c r="E18" s="16">
        <v>616589213.89</v>
      </c>
      <c r="F18" s="16">
        <v>612082165.7700001</v>
      </c>
      <c r="G18" s="16">
        <f t="shared" si="2"/>
        <v>198551964.61000025</v>
      </c>
    </row>
    <row r="19" spans="1:7" ht="12.75">
      <c r="A19" s="15" t="s">
        <v>113</v>
      </c>
      <c r="B19" s="16">
        <v>55597701.390000015</v>
      </c>
      <c r="C19" s="16">
        <v>4417240.110000001</v>
      </c>
      <c r="D19" s="16">
        <v>60014941.50000003</v>
      </c>
      <c r="E19" s="16">
        <v>54165246.28999999</v>
      </c>
      <c r="F19" s="16">
        <v>54210876.69999999</v>
      </c>
      <c r="G19" s="16">
        <f t="shared" si="2"/>
        <v>5849695.210000038</v>
      </c>
    </row>
    <row r="20" spans="1:7" ht="12.75">
      <c r="A20" s="15" t="s">
        <v>114</v>
      </c>
      <c r="B20" s="16">
        <v>79198522.08</v>
      </c>
      <c r="C20" s="16">
        <v>28841148.270000003</v>
      </c>
      <c r="D20" s="16">
        <v>108039670.35</v>
      </c>
      <c r="E20" s="16">
        <v>100125514.55</v>
      </c>
      <c r="F20" s="16">
        <v>100372971.54</v>
      </c>
      <c r="G20" s="16">
        <f t="shared" si="2"/>
        <v>7914155.799999997</v>
      </c>
    </row>
    <row r="21" spans="1:7" ht="12.75">
      <c r="A21" s="15" t="s">
        <v>115</v>
      </c>
      <c r="B21" s="16">
        <v>61783074.150000006</v>
      </c>
      <c r="C21" s="16">
        <v>5326900.490000001</v>
      </c>
      <c r="D21" s="16">
        <v>67109974.64</v>
      </c>
      <c r="E21" s="16">
        <v>57000971.84000001</v>
      </c>
      <c r="F21" s="16">
        <v>56830827.580000006</v>
      </c>
      <c r="G21" s="16">
        <f t="shared" si="2"/>
        <v>10109002.79999999</v>
      </c>
    </row>
    <row r="22" spans="1:7" ht="12.75">
      <c r="A22" s="15" t="s">
        <v>116</v>
      </c>
      <c r="B22" s="16">
        <v>336691.83999999997</v>
      </c>
      <c r="C22" s="16">
        <v>6575138.26</v>
      </c>
      <c r="D22" s="16">
        <v>6911830.1</v>
      </c>
      <c r="E22" s="16">
        <v>5767302.45</v>
      </c>
      <c r="F22" s="16">
        <v>5767302.45</v>
      </c>
      <c r="G22" s="16">
        <f t="shared" si="2"/>
        <v>1144527.6499999994</v>
      </c>
    </row>
    <row r="23" spans="1:7" ht="12.75">
      <c r="A23" s="15" t="s">
        <v>117</v>
      </c>
      <c r="B23" s="16">
        <v>199376768.67999995</v>
      </c>
      <c r="C23" s="16">
        <v>17644255.89000001</v>
      </c>
      <c r="D23" s="16">
        <v>217038904.79999995</v>
      </c>
      <c r="E23" s="16">
        <v>201484128.32000005</v>
      </c>
      <c r="F23" s="16">
        <v>201016424.19999993</v>
      </c>
      <c r="G23" s="16">
        <f t="shared" si="2"/>
        <v>15554776.4799999</v>
      </c>
    </row>
    <row r="24" spans="1:7" ht="5.1" customHeight="1">
      <c r="A24" s="12"/>
      <c r="B24" s="13"/>
      <c r="C24" s="13"/>
      <c r="D24" s="13"/>
      <c r="E24" s="13"/>
      <c r="F24" s="13"/>
      <c r="G24" s="13"/>
    </row>
    <row r="25" spans="1:7" ht="12.75">
      <c r="A25" s="12" t="s">
        <v>118</v>
      </c>
      <c r="B25" s="13">
        <f>SUM(B26:B34)</f>
        <v>170089728.72</v>
      </c>
      <c r="C25" s="13">
        <f aca="true" t="shared" si="4" ref="C25:F25">SUM(C26:C34)</f>
        <v>269913245.73</v>
      </c>
      <c r="D25" s="13">
        <f t="shared" si="4"/>
        <v>440002974.45</v>
      </c>
      <c r="E25" s="13">
        <f t="shared" si="4"/>
        <v>351160348.38</v>
      </c>
      <c r="F25" s="13">
        <f t="shared" si="4"/>
        <v>340875750.05</v>
      </c>
      <c r="G25" s="13">
        <f t="shared" si="2"/>
        <v>88842626.07</v>
      </c>
    </row>
    <row r="26" spans="1:7" ht="12.75">
      <c r="A26" s="15" t="s">
        <v>119</v>
      </c>
      <c r="B26" s="16">
        <v>49414840.76</v>
      </c>
      <c r="C26" s="16">
        <v>13735165.58</v>
      </c>
      <c r="D26" s="16">
        <v>63150006.339999996</v>
      </c>
      <c r="E26" s="16">
        <v>51046826.15</v>
      </c>
      <c r="F26" s="16">
        <v>51003409.76</v>
      </c>
      <c r="G26" s="16">
        <f t="shared" si="2"/>
        <v>12103180.189999998</v>
      </c>
    </row>
    <row r="27" spans="1:7" ht="12.75">
      <c r="A27" s="15" t="s">
        <v>120</v>
      </c>
      <c r="B27" s="16">
        <v>2500000</v>
      </c>
      <c r="C27" s="16">
        <v>2159082.33</v>
      </c>
      <c r="D27" s="16">
        <v>4659082.33</v>
      </c>
      <c r="E27" s="16">
        <v>4014195.6700000004</v>
      </c>
      <c r="F27" s="16">
        <v>4026693.6700000004</v>
      </c>
      <c r="G27" s="16">
        <f t="shared" si="2"/>
        <v>644886.6599999997</v>
      </c>
    </row>
    <row r="28" spans="1:7" ht="12.75">
      <c r="A28" s="15" t="s">
        <v>121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2"/>
        <v>0</v>
      </c>
    </row>
    <row r="29" spans="1:7" ht="12.75">
      <c r="A29" s="15" t="s">
        <v>122</v>
      </c>
      <c r="B29" s="16">
        <v>0</v>
      </c>
      <c r="C29" s="16">
        <v>28173530.6</v>
      </c>
      <c r="D29" s="16">
        <v>28173530.6</v>
      </c>
      <c r="E29" s="16">
        <v>1085278.61</v>
      </c>
      <c r="F29" s="16">
        <v>0</v>
      </c>
      <c r="G29" s="16">
        <f t="shared" si="2"/>
        <v>27088251.990000002</v>
      </c>
    </row>
    <row r="30" spans="1:7" ht="12.75">
      <c r="A30" s="15" t="s">
        <v>123</v>
      </c>
      <c r="B30" s="16">
        <v>89335045.18999998</v>
      </c>
      <c r="C30" s="16">
        <v>179218551.32</v>
      </c>
      <c r="D30" s="16">
        <v>268553596.51</v>
      </c>
      <c r="E30" s="16">
        <v>239182900.34999996</v>
      </c>
      <c r="F30" s="16">
        <v>237380957.46</v>
      </c>
      <c r="G30" s="16">
        <f t="shared" si="2"/>
        <v>29370696.160000026</v>
      </c>
    </row>
    <row r="31" spans="1:7" ht="12.75">
      <c r="A31" s="15" t="s">
        <v>124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2"/>
        <v>0</v>
      </c>
    </row>
    <row r="32" spans="1:7" ht="12.75">
      <c r="A32" s="15" t="s">
        <v>125</v>
      </c>
      <c r="B32" s="16">
        <v>28839842.770000003</v>
      </c>
      <c r="C32" s="16">
        <v>28948405.11</v>
      </c>
      <c r="D32" s="16">
        <v>57788247.88</v>
      </c>
      <c r="E32" s="16">
        <v>50873481.75</v>
      </c>
      <c r="F32" s="16">
        <v>43205972.92999999</v>
      </c>
      <c r="G32" s="16">
        <f t="shared" si="2"/>
        <v>6914766.130000003</v>
      </c>
    </row>
    <row r="33" spans="1:7" ht="12.75">
      <c r="A33" s="15" t="s">
        <v>126</v>
      </c>
      <c r="B33" s="16">
        <v>0</v>
      </c>
      <c r="C33" s="16">
        <v>17678510.79</v>
      </c>
      <c r="D33" s="16">
        <v>17678510.79</v>
      </c>
      <c r="E33" s="16">
        <v>4957665.85</v>
      </c>
      <c r="F33" s="16">
        <v>5258716.2299999995</v>
      </c>
      <c r="G33" s="16">
        <f t="shared" si="2"/>
        <v>12720844.94</v>
      </c>
    </row>
    <row r="34" spans="1:7" ht="12.75">
      <c r="A34" s="15" t="s">
        <v>127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si="2"/>
        <v>0</v>
      </c>
    </row>
    <row r="35" spans="1:7" ht="5.1" customHeight="1">
      <c r="A35" s="12"/>
      <c r="B35" s="13"/>
      <c r="C35" s="13"/>
      <c r="D35" s="13"/>
      <c r="E35" s="13"/>
      <c r="F35" s="13"/>
      <c r="G35" s="13"/>
    </row>
    <row r="36" spans="1:7" ht="12.75">
      <c r="A36" s="32" t="s">
        <v>128</v>
      </c>
      <c r="B36" s="13">
        <f>SUM(B37:B40)</f>
        <v>0</v>
      </c>
      <c r="C36" s="13">
        <f aca="true" t="shared" si="5" ref="C36:F36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 ht="12.75">
      <c r="A37" s="15" t="s">
        <v>129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2"/>
        <v>0</v>
      </c>
    </row>
    <row r="38" spans="1:7" ht="20.4">
      <c r="A38" s="33" t="s">
        <v>130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2"/>
        <v>0</v>
      </c>
    </row>
    <row r="39" spans="1:7" ht="12.75">
      <c r="A39" s="15" t="s">
        <v>131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 t="shared" si="2"/>
        <v>0</v>
      </c>
    </row>
    <row r="40" spans="1:7" ht="12.75">
      <c r="A40" s="15" t="s">
        <v>132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2"/>
        <v>0</v>
      </c>
    </row>
    <row r="41" spans="1:7" ht="5.1" customHeight="1">
      <c r="A41" s="12"/>
      <c r="B41" s="13"/>
      <c r="C41" s="13"/>
      <c r="D41" s="13"/>
      <c r="E41" s="13"/>
      <c r="F41" s="13"/>
      <c r="G41" s="13"/>
    </row>
    <row r="42" spans="1:7" ht="12.75">
      <c r="A42" s="12" t="s">
        <v>133</v>
      </c>
      <c r="B42" s="13">
        <f>B43+B53+B62+B73</f>
        <v>602942402.88</v>
      </c>
      <c r="C42" s="13">
        <f aca="true" t="shared" si="6" ref="C42:F42">C43+C53+C62+C73</f>
        <v>645143278.5999999</v>
      </c>
      <c r="D42" s="13">
        <f t="shared" si="6"/>
        <v>1248085681.48</v>
      </c>
      <c r="E42" s="13">
        <f t="shared" si="6"/>
        <v>730130413.51</v>
      </c>
      <c r="F42" s="13">
        <f t="shared" si="6"/>
        <v>847839710.6899998</v>
      </c>
      <c r="G42" s="13">
        <f t="shared" si="2"/>
        <v>517955267.97</v>
      </c>
    </row>
    <row r="43" spans="1:7" ht="12.75">
      <c r="A43" s="12" t="s">
        <v>101</v>
      </c>
      <c r="B43" s="13">
        <f>SUM(B44:B51)</f>
        <v>3930393.32</v>
      </c>
      <c r="C43" s="13">
        <f aca="true" t="shared" si="7" ref="C43:F43">SUM(C44:C51)</f>
        <v>118555514.48999998</v>
      </c>
      <c r="D43" s="13">
        <f t="shared" si="7"/>
        <v>122485907.80999997</v>
      </c>
      <c r="E43" s="13">
        <f t="shared" si="7"/>
        <v>99888903.09000002</v>
      </c>
      <c r="F43" s="13">
        <f t="shared" si="7"/>
        <v>89337885.00000001</v>
      </c>
      <c r="G43" s="13">
        <f t="shared" si="2"/>
        <v>22597004.719999954</v>
      </c>
    </row>
    <row r="44" spans="1:7" ht="12.75">
      <c r="A44" s="15" t="s">
        <v>102</v>
      </c>
      <c r="B44" s="16">
        <v>0</v>
      </c>
      <c r="C44" s="16">
        <v>592042.74</v>
      </c>
      <c r="D44" s="16">
        <v>592042.74</v>
      </c>
      <c r="E44" s="16">
        <v>490454.56</v>
      </c>
      <c r="F44" s="16">
        <v>490454.56</v>
      </c>
      <c r="G44" s="16">
        <f t="shared" si="2"/>
        <v>101588.18</v>
      </c>
    </row>
    <row r="45" spans="1:7" ht="12.75">
      <c r="A45" s="15" t="s">
        <v>103</v>
      </c>
      <c r="B45" s="16">
        <v>0</v>
      </c>
      <c r="C45" s="16">
        <v>307198.33</v>
      </c>
      <c r="D45" s="16">
        <v>307198.33</v>
      </c>
      <c r="E45" s="16">
        <v>0</v>
      </c>
      <c r="F45" s="16">
        <v>0</v>
      </c>
      <c r="G45" s="16">
        <f t="shared" si="2"/>
        <v>307198.33</v>
      </c>
    </row>
    <row r="46" spans="1:7" ht="12.75">
      <c r="A46" s="15" t="s">
        <v>104</v>
      </c>
      <c r="B46" s="16">
        <v>0</v>
      </c>
      <c r="C46" s="16">
        <v>948033.72</v>
      </c>
      <c r="D46" s="16">
        <v>948033.72</v>
      </c>
      <c r="E46" s="16">
        <v>660415.58</v>
      </c>
      <c r="F46" s="16">
        <v>632148.58</v>
      </c>
      <c r="G46" s="16">
        <f t="shared" si="2"/>
        <v>287618.14</v>
      </c>
    </row>
    <row r="47" spans="1:7" ht="12.75">
      <c r="A47" s="15" t="s">
        <v>105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2"/>
        <v>0</v>
      </c>
    </row>
    <row r="48" spans="1:7" ht="12.75">
      <c r="A48" s="15" t="s">
        <v>106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2"/>
        <v>0</v>
      </c>
    </row>
    <row r="49" spans="1:7" ht="12.75">
      <c r="A49" s="15" t="s">
        <v>107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2"/>
        <v>0</v>
      </c>
    </row>
    <row r="50" spans="1:7" ht="12.75">
      <c r="A50" s="15" t="s">
        <v>108</v>
      </c>
      <c r="B50" s="16">
        <v>0</v>
      </c>
      <c r="C50" s="16">
        <v>112630671.93999997</v>
      </c>
      <c r="D50" s="16">
        <v>112630671.93999997</v>
      </c>
      <c r="E50" s="16">
        <v>98738032.95000002</v>
      </c>
      <c r="F50" s="16">
        <v>88215281.86000001</v>
      </c>
      <c r="G50" s="16">
        <f t="shared" si="2"/>
        <v>13892638.98999995</v>
      </c>
    </row>
    <row r="51" spans="1:7" ht="12.75">
      <c r="A51" s="15" t="s">
        <v>109</v>
      </c>
      <c r="B51" s="16">
        <v>3930393.32</v>
      </c>
      <c r="C51" s="16">
        <v>4077567.76</v>
      </c>
      <c r="D51" s="16">
        <v>8007961.08</v>
      </c>
      <c r="E51" s="16">
        <v>0</v>
      </c>
      <c r="F51" s="16">
        <v>0</v>
      </c>
      <c r="G51" s="16">
        <f t="shared" si="2"/>
        <v>8007961.08</v>
      </c>
    </row>
    <row r="52" spans="1:7" ht="5.1" customHeight="1">
      <c r="A52" s="12"/>
      <c r="B52" s="13"/>
      <c r="C52" s="13"/>
      <c r="D52" s="13"/>
      <c r="E52" s="13"/>
      <c r="F52" s="13"/>
      <c r="G52" s="13"/>
    </row>
    <row r="53" spans="1:7" ht="12.75">
      <c r="A53" s="12" t="s">
        <v>110</v>
      </c>
      <c r="B53" s="13">
        <f>SUM(B54:B60)</f>
        <v>599012009.56</v>
      </c>
      <c r="C53" s="13">
        <f aca="true" t="shared" si="8" ref="C53:F53">SUM(C54:C60)</f>
        <v>523280657.3</v>
      </c>
      <c r="D53" s="13">
        <f t="shared" si="8"/>
        <v>1122292666.8600001</v>
      </c>
      <c r="E53" s="13">
        <f t="shared" si="8"/>
        <v>627859275.03</v>
      </c>
      <c r="F53" s="13">
        <f t="shared" si="8"/>
        <v>623146636.1599998</v>
      </c>
      <c r="G53" s="13">
        <f t="shared" si="2"/>
        <v>494433391.83000016</v>
      </c>
    </row>
    <row r="54" spans="1:7" ht="12.75">
      <c r="A54" s="15" t="s">
        <v>111</v>
      </c>
      <c r="B54" s="16">
        <v>252255915</v>
      </c>
      <c r="C54" s="16">
        <v>72027875.64</v>
      </c>
      <c r="D54" s="16">
        <v>324283790.64</v>
      </c>
      <c r="E54" s="16">
        <v>291285074.25</v>
      </c>
      <c r="F54" s="16">
        <v>291199971.09</v>
      </c>
      <c r="G54" s="16">
        <f t="shared" si="2"/>
        <v>32998716.389999986</v>
      </c>
    </row>
    <row r="55" spans="1:7" ht="12.75">
      <c r="A55" s="15" t="s">
        <v>112</v>
      </c>
      <c r="B55" s="16">
        <v>312353997.65</v>
      </c>
      <c r="C55" s="16">
        <v>364694131.37000006</v>
      </c>
      <c r="D55" s="16">
        <v>677048129.0200001</v>
      </c>
      <c r="E55" s="16">
        <v>295262163.51</v>
      </c>
      <c r="F55" s="16">
        <v>290634627.7999999</v>
      </c>
      <c r="G55" s="16">
        <f t="shared" si="2"/>
        <v>381785965.5100001</v>
      </c>
    </row>
    <row r="56" spans="1:7" ht="12.75">
      <c r="A56" s="15" t="s">
        <v>113</v>
      </c>
      <c r="B56" s="16">
        <v>0</v>
      </c>
      <c r="C56" s="16">
        <v>345563.31000000006</v>
      </c>
      <c r="D56" s="16">
        <v>345563.31000000006</v>
      </c>
      <c r="E56" s="16">
        <v>0</v>
      </c>
      <c r="F56" s="16">
        <v>0</v>
      </c>
      <c r="G56" s="16">
        <f t="shared" si="2"/>
        <v>345563.31000000006</v>
      </c>
    </row>
    <row r="57" spans="1:7" ht="12.75">
      <c r="A57" s="15" t="s">
        <v>114</v>
      </c>
      <c r="B57" s="16">
        <v>0</v>
      </c>
      <c r="C57" s="16">
        <v>40058505.99999999</v>
      </c>
      <c r="D57" s="16">
        <v>40058505.99999999</v>
      </c>
      <c r="E57" s="16">
        <v>11003057.870000003</v>
      </c>
      <c r="F57" s="16">
        <v>11003057.870000003</v>
      </c>
      <c r="G57" s="16">
        <f t="shared" si="2"/>
        <v>29055448.129999988</v>
      </c>
    </row>
    <row r="58" spans="1:7" ht="12.75">
      <c r="A58" s="15" t="s">
        <v>115</v>
      </c>
      <c r="B58" s="16">
        <v>29477949.9</v>
      </c>
      <c r="C58" s="16">
        <v>23461903.02</v>
      </c>
      <c r="D58" s="16">
        <v>52939852.92</v>
      </c>
      <c r="E58" s="16">
        <v>18138608.36</v>
      </c>
      <c r="F58" s="16">
        <v>18138608.36</v>
      </c>
      <c r="G58" s="16">
        <f t="shared" si="2"/>
        <v>34801244.56</v>
      </c>
    </row>
    <row r="59" spans="1:7" ht="12.75">
      <c r="A59" s="15" t="s">
        <v>116</v>
      </c>
      <c r="B59" s="16">
        <v>0</v>
      </c>
      <c r="C59" s="16">
        <v>1000000</v>
      </c>
      <c r="D59" s="16">
        <v>1000000</v>
      </c>
      <c r="E59" s="16">
        <v>0</v>
      </c>
      <c r="F59" s="16">
        <v>0</v>
      </c>
      <c r="G59" s="16">
        <f t="shared" si="2"/>
        <v>1000000</v>
      </c>
    </row>
    <row r="60" spans="1:7" ht="12.75">
      <c r="A60" s="15" t="s">
        <v>117</v>
      </c>
      <c r="B60" s="16">
        <v>4924147.01</v>
      </c>
      <c r="C60" s="16">
        <v>21692677.959999997</v>
      </c>
      <c r="D60" s="16">
        <v>26616824.969999995</v>
      </c>
      <c r="E60" s="16">
        <v>12170371.040000001</v>
      </c>
      <c r="F60" s="16">
        <v>12170371.040000001</v>
      </c>
      <c r="G60" s="16">
        <f t="shared" si="2"/>
        <v>14446453.929999994</v>
      </c>
    </row>
    <row r="61" spans="1:7" ht="5.1" customHeight="1">
      <c r="A61" s="12"/>
      <c r="B61" s="13"/>
      <c r="C61" s="13"/>
      <c r="D61" s="13"/>
      <c r="E61" s="13"/>
      <c r="F61" s="13"/>
      <c r="G61" s="13"/>
    </row>
    <row r="62" spans="1:7" ht="12.75">
      <c r="A62" s="12" t="s">
        <v>118</v>
      </c>
      <c r="B62" s="13">
        <f>SUM(B63:B71)</f>
        <v>0</v>
      </c>
      <c r="C62" s="13">
        <f aca="true" t="shared" si="9" ref="C62:F62">SUM(C63:C71)</f>
        <v>3307106.81</v>
      </c>
      <c r="D62" s="13">
        <f t="shared" si="9"/>
        <v>3307106.81</v>
      </c>
      <c r="E62" s="13">
        <f t="shared" si="9"/>
        <v>2382235.3899999997</v>
      </c>
      <c r="F62" s="13">
        <f t="shared" si="9"/>
        <v>14414612.52</v>
      </c>
      <c r="G62" s="13">
        <f t="shared" si="2"/>
        <v>924871.4200000004</v>
      </c>
    </row>
    <row r="63" spans="1:7" ht="12.75">
      <c r="A63" s="15" t="s">
        <v>119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 t="shared" si="2"/>
        <v>0</v>
      </c>
    </row>
    <row r="64" spans="1:7" ht="12.75">
      <c r="A64" s="15" t="s">
        <v>120</v>
      </c>
      <c r="B64" s="16">
        <v>0</v>
      </c>
      <c r="C64" s="16">
        <v>3307106.81</v>
      </c>
      <c r="D64" s="16">
        <v>3307106.81</v>
      </c>
      <c r="E64" s="16">
        <v>2382235.3899999997</v>
      </c>
      <c r="F64" s="16">
        <v>2382235.3899999997</v>
      </c>
      <c r="G64" s="16">
        <f t="shared" si="2"/>
        <v>924871.4200000004</v>
      </c>
    </row>
    <row r="65" spans="1:7" ht="12.75">
      <c r="A65" s="15" t="s">
        <v>121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2"/>
        <v>0</v>
      </c>
    </row>
    <row r="66" spans="1:7" ht="12.75">
      <c r="A66" s="15" t="s">
        <v>122</v>
      </c>
      <c r="B66" s="16">
        <v>0</v>
      </c>
      <c r="C66" s="16">
        <v>0</v>
      </c>
      <c r="D66" s="16">
        <v>0</v>
      </c>
      <c r="E66" s="16">
        <v>0</v>
      </c>
      <c r="F66" s="16">
        <v>5623325.91</v>
      </c>
      <c r="G66" s="16">
        <f t="shared" si="2"/>
        <v>0</v>
      </c>
    </row>
    <row r="67" spans="1:7" ht="12.75">
      <c r="A67" s="15" t="s">
        <v>123</v>
      </c>
      <c r="B67" s="16">
        <v>0</v>
      </c>
      <c r="C67" s="16">
        <v>0</v>
      </c>
      <c r="D67" s="16">
        <v>0</v>
      </c>
      <c r="E67" s="16">
        <v>0</v>
      </c>
      <c r="F67" s="16">
        <v>6409051.220000001</v>
      </c>
      <c r="G67" s="16">
        <f t="shared" si="2"/>
        <v>0</v>
      </c>
    </row>
    <row r="68" spans="1:7" ht="12.75">
      <c r="A68" s="15" t="s">
        <v>124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2"/>
        <v>0</v>
      </c>
    </row>
    <row r="69" spans="1:7" ht="12.75">
      <c r="A69" s="15" t="s">
        <v>125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2"/>
        <v>0</v>
      </c>
    </row>
    <row r="70" spans="1:7" ht="12.75">
      <c r="A70" s="15" t="s">
        <v>126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2"/>
        <v>0</v>
      </c>
    </row>
    <row r="71" spans="1:7" ht="12.75">
      <c r="A71" s="15" t="s">
        <v>127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 t="shared" si="2"/>
        <v>0</v>
      </c>
    </row>
    <row r="72" spans="1:7" ht="5.1" customHeight="1">
      <c r="A72" s="12"/>
      <c r="B72" s="13"/>
      <c r="C72" s="13"/>
      <c r="D72" s="13"/>
      <c r="E72" s="13"/>
      <c r="F72" s="13"/>
      <c r="G72" s="13"/>
    </row>
    <row r="73" spans="1:7" ht="12.75">
      <c r="A73" s="32" t="s">
        <v>128</v>
      </c>
      <c r="B73" s="13">
        <f>SUM(B74:B77)</f>
        <v>0</v>
      </c>
      <c r="C73" s="13">
        <f aca="true" t="shared" si="10" ref="C73:F73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120940577.01</v>
      </c>
      <c r="G73" s="13">
        <f aca="true" t="shared" si="11" ref="G73:G77">D73-E73</f>
        <v>0</v>
      </c>
    </row>
    <row r="74" spans="1:7" ht="12.75">
      <c r="A74" s="15" t="s">
        <v>129</v>
      </c>
      <c r="B74" s="16">
        <v>0</v>
      </c>
      <c r="C74" s="16">
        <v>0</v>
      </c>
      <c r="D74" s="16">
        <v>0</v>
      </c>
      <c r="E74" s="16">
        <v>0</v>
      </c>
      <c r="F74" s="16">
        <v>120940577.01</v>
      </c>
      <c r="G74" s="16">
        <f t="shared" si="11"/>
        <v>0</v>
      </c>
    </row>
    <row r="75" spans="1:7" ht="20.4">
      <c r="A75" s="33" t="s">
        <v>130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 t="shared" si="11"/>
        <v>0</v>
      </c>
    </row>
    <row r="76" spans="1:7" ht="12.75">
      <c r="A76" s="15" t="s">
        <v>131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 t="shared" si="11"/>
        <v>0</v>
      </c>
    </row>
    <row r="77" spans="1:7" ht="12.75">
      <c r="A77" s="15" t="s">
        <v>132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si="11"/>
        <v>0</v>
      </c>
    </row>
    <row r="78" spans="1:7" ht="5.1" customHeight="1">
      <c r="A78" s="12"/>
      <c r="B78" s="13"/>
      <c r="C78" s="13"/>
      <c r="D78" s="13"/>
      <c r="E78" s="13"/>
      <c r="F78" s="13"/>
      <c r="G78" s="13"/>
    </row>
    <row r="79" spans="1:7" ht="12.75">
      <c r="A79" s="12" t="s">
        <v>83</v>
      </c>
      <c r="B79" s="13">
        <f>B5+B42</f>
        <v>3648546863.759999</v>
      </c>
      <c r="C79" s="13">
        <f aca="true" t="shared" si="12" ref="C79:G79">C5+C42</f>
        <v>1548394023.6599998</v>
      </c>
      <c r="D79" s="13">
        <f t="shared" si="12"/>
        <v>5196940887.279999</v>
      </c>
      <c r="E79" s="13">
        <f t="shared" si="12"/>
        <v>4102902753.589999</v>
      </c>
      <c r="F79" s="13">
        <f t="shared" si="12"/>
        <v>4204307663.84</v>
      </c>
      <c r="G79" s="13">
        <f t="shared" si="12"/>
        <v>1094038133.6899998</v>
      </c>
    </row>
    <row r="80" spans="1:7" ht="5.1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A3" sqref="A3"/>
    </sheetView>
  </sheetViews>
  <sheetFormatPr defaultColWidth="12" defaultRowHeight="12.75"/>
  <cols>
    <col min="1" max="1" width="56.83203125" style="19" customWidth="1"/>
    <col min="2" max="7" width="16.83203125" style="19" customWidth="1"/>
    <col min="8" max="16384" width="12" style="19" customWidth="1"/>
  </cols>
  <sheetData>
    <row r="1" spans="1:7" ht="56.1" customHeight="1">
      <c r="A1" s="49" t="s">
        <v>153</v>
      </c>
      <c r="B1" s="53"/>
      <c r="C1" s="53"/>
      <c r="D1" s="53"/>
      <c r="E1" s="53"/>
      <c r="F1" s="53"/>
      <c r="G1" s="54"/>
    </row>
    <row r="2" spans="1:7" ht="12.75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 ht="12.75">
      <c r="A4" s="38" t="s">
        <v>135</v>
      </c>
      <c r="B4" s="39">
        <f>B5+B6+B7+B10+B11+B14</f>
        <v>0</v>
      </c>
      <c r="C4" s="39">
        <f aca="true" t="shared" si="0" ref="C4:G4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 ht="12.75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 ht="12.75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 ht="12.75">
      <c r="A7" s="40" t="s">
        <v>138</v>
      </c>
      <c r="B7" s="13">
        <f>SUM(B8:B9)</f>
        <v>0</v>
      </c>
      <c r="C7" s="13">
        <f aca="true" t="shared" si="1" ref="C7:G7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 ht="12.75">
      <c r="A8" s="33" t="s">
        <v>139</v>
      </c>
      <c r="B8" s="16"/>
      <c r="C8" s="16"/>
      <c r="D8" s="16"/>
      <c r="E8" s="16"/>
      <c r="F8" s="16"/>
      <c r="G8" s="16">
        <f aca="true" t="shared" si="2" ref="G8:G14">D8-E8</f>
        <v>0</v>
      </c>
    </row>
    <row r="9" spans="1:7" ht="12.75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 ht="12.75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0.4">
      <c r="A11" s="40" t="s">
        <v>142</v>
      </c>
      <c r="B11" s="13">
        <f>SUM(B12:B13)</f>
        <v>0</v>
      </c>
      <c r="C11" s="13">
        <f aca="true" t="shared" si="3" ref="C11:F11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 ht="12.75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 ht="12.75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 ht="12.75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1" customHeight="1">
      <c r="A15" s="40"/>
      <c r="B15" s="16"/>
      <c r="C15" s="16"/>
      <c r="D15" s="16"/>
      <c r="E15" s="16"/>
      <c r="F15" s="16"/>
      <c r="G15" s="16"/>
    </row>
    <row r="16" spans="1:7" ht="12.75">
      <c r="A16" s="27" t="s">
        <v>146</v>
      </c>
      <c r="B16" s="13">
        <f>B17+B18+B19+B22+B23+B26</f>
        <v>0</v>
      </c>
      <c r="C16" s="13">
        <f aca="true" t="shared" si="4" ref="C16:G16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 ht="12.75">
      <c r="A17" s="40" t="s">
        <v>136</v>
      </c>
      <c r="B17" s="13"/>
      <c r="C17" s="13"/>
      <c r="D17" s="13"/>
      <c r="E17" s="13"/>
      <c r="F17" s="13"/>
      <c r="G17" s="13">
        <f aca="true" t="shared" si="5" ref="G17:G26">D17-E17</f>
        <v>0</v>
      </c>
    </row>
    <row r="18" spans="1:7" ht="12.75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 ht="12.75">
      <c r="A19" s="40" t="s">
        <v>138</v>
      </c>
      <c r="B19" s="13">
        <f>SUM(B20:B21)</f>
        <v>0</v>
      </c>
      <c r="C19" s="13">
        <f aca="true" t="shared" si="6" ref="C19:F19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 ht="12.75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 ht="12.75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 ht="12.75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0.4">
      <c r="A23" s="40" t="s">
        <v>142</v>
      </c>
      <c r="B23" s="13">
        <f>SUM(B24:B25)</f>
        <v>0</v>
      </c>
      <c r="C23" s="13">
        <f aca="true" t="shared" si="7" ref="C23:F23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 ht="12.75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 ht="12.75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 ht="12.75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 ht="12.75">
      <c r="A27" s="27" t="s">
        <v>147</v>
      </c>
      <c r="B27" s="13">
        <f>B4+B16</f>
        <v>0</v>
      </c>
      <c r="C27" s="13">
        <f aca="true" t="shared" si="8" ref="C27:G27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1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dcterms:created xsi:type="dcterms:W3CDTF">2017-01-11T17:22:36Z</dcterms:created>
  <dcterms:modified xsi:type="dcterms:W3CDTF">2017-02-22T15:44:13Z</dcterms:modified>
  <cp:category/>
  <cp:version/>
  <cp:contentType/>
  <cp:contentStatus/>
</cp:coreProperties>
</file>